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1745" windowWidth="15600" windowHeight="117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45621"/>
</workbook>
</file>

<file path=xl/calcChain.xml><?xml version="1.0" encoding="utf-8"?>
<calcChain xmlns="http://schemas.openxmlformats.org/spreadsheetml/2006/main">
  <c r="F36" i="6" l="1"/>
  <c r="E36" i="6"/>
  <c r="D36" i="6"/>
  <c r="F33" i="6"/>
  <c r="E33" i="6"/>
  <c r="D33" i="6"/>
  <c r="F30" i="6"/>
  <c r="E30" i="6"/>
  <c r="D30" i="6"/>
  <c r="F27" i="6"/>
  <c r="E27" i="6"/>
  <c r="D27" i="6"/>
  <c r="F15" i="6"/>
  <c r="E15" i="6"/>
  <c r="D15" i="6"/>
  <c r="F12" i="6"/>
  <c r="E12" i="6"/>
  <c r="D12" i="6"/>
  <c r="F9" i="6"/>
  <c r="E9" i="6"/>
  <c r="D9" i="6"/>
  <c r="L27" i="5"/>
  <c r="M27" i="5"/>
  <c r="N27" i="5"/>
  <c r="L55" i="5"/>
  <c r="M55" i="5"/>
  <c r="N55" i="5"/>
  <c r="L48" i="5"/>
  <c r="M48" i="5"/>
  <c r="N48" i="5"/>
  <c r="L39" i="5"/>
  <c r="M39" i="5"/>
  <c r="N39" i="5"/>
  <c r="L59" i="5"/>
  <c r="L60" i="5" s="1"/>
  <c r="M59" i="5"/>
  <c r="M60" i="5" s="1"/>
  <c r="N59" i="5"/>
  <c r="N60" i="5" s="1"/>
  <c r="E16" i="6" l="1"/>
  <c r="E37" i="6"/>
  <c r="D16" i="6"/>
  <c r="F16" i="6"/>
  <c r="D37" i="6"/>
  <c r="F37" i="6"/>
</calcChain>
</file>

<file path=xl/sharedStrings.xml><?xml version="1.0" encoding="utf-8"?>
<sst xmlns="http://schemas.openxmlformats.org/spreadsheetml/2006/main" count="482" uniqueCount="282">
  <si>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</si>
  <si>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</si>
  <si>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</si>
  <si>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</si>
  <si>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</si>
  <si>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</si>
  <si>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</si>
  <si>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</si>
  <si>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</si>
  <si>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</si>
  <si>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</si>
  <si>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</si>
  <si>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</si>
  <si>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</si>
  <si>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</si>
  <si>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</si>
  <si>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</si>
  <si>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</si>
  <si>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</si>
  <si>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</si>
  <si>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</si>
  <si>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</si>
  <si>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</si>
  <si>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</si>
  <si>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</si>
  <si>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</si>
  <si>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</si>
  <si>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</si>
  <si>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</si>
  <si>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</si>
  <si>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</si>
  <si>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</si>
  <si>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</si>
  <si>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</si>
  <si>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</si>
  <si>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</si>
  <si>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</si>
  <si>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</si>
  <si>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</si>
  <si>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</si>
  <si>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</si>
  <si>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</si>
  <si>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</si>
  <si>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</si>
  <si>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</si>
  <si>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</si>
  <si>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</si>
  <si>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</si>
  <si>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</si>
  <si>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</si>
  <si>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</si>
  <si>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</si>
  <si>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General Assembly Meeting  held on Saturday 19/7/2014 to discusse  incrase in company capital from (100) billion to (250) billion   according to subscription  and split shares  .start subscription from 27/1/2015 at Middle East Bank AlZahir Branch and Bank of Baghdad Al-Sink Branch .</t>
  </si>
  <si>
    <t>MTAI</t>
  </si>
  <si>
    <t>AItaIf Money Transfer</t>
  </si>
  <si>
    <t>Third : Companies in the Trading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</si>
  <si>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</si>
  <si>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</si>
  <si>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</si>
  <si>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</si>
  <si>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</si>
  <si>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</si>
  <si>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</si>
  <si>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</si>
  <si>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</si>
  <si>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</si>
  <si>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</si>
  <si>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>Alkhatem Telecoms</t>
  </si>
  <si>
    <t xml:space="preserve">Iraqi Agricultural Products </t>
  </si>
  <si>
    <t>AIRP</t>
  </si>
  <si>
    <t>SKTA</t>
  </si>
  <si>
    <t>Bank Of Baghdad</t>
  </si>
  <si>
    <t>BBOB</t>
  </si>
  <si>
    <t>TZNI</t>
  </si>
  <si>
    <t>HBAY</t>
  </si>
  <si>
    <t>Babylon Hotel</t>
  </si>
  <si>
    <t>BGUC</t>
  </si>
  <si>
    <t>Al-Ameen for Insurance</t>
  </si>
  <si>
    <t>NAME</t>
  </si>
  <si>
    <t>Mamoura Realestate Investment</t>
  </si>
  <si>
    <t>SMRI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</si>
  <si>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</si>
  <si>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</si>
  <si>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</si>
  <si>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</si>
  <si>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National Bank Of Iraq</t>
  </si>
  <si>
    <t>BNOI</t>
  </si>
  <si>
    <t>Middle East for Production- Fish</t>
  </si>
  <si>
    <t>AMEF</t>
  </si>
  <si>
    <t>IMOS</t>
  </si>
  <si>
    <t>Modern Sewing</t>
  </si>
  <si>
    <t>Economy Bank (BEFI)</t>
  </si>
  <si>
    <t>Baghdad Motor Cars Servicing (SBMC)</t>
  </si>
  <si>
    <t>Al-Mosul for funfairs (SMOF)</t>
  </si>
  <si>
    <t>Northern Soft Drinks (INSD)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</si>
  <si>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</si>
  <si>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</si>
  <si>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</si>
  <si>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</si>
  <si>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</si>
  <si>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</si>
  <si>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</si>
  <si>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</si>
  <si>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</si>
  <si>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</si>
  <si>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</si>
  <si>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Dijlah &amp; Furat Bank (BDFD)</t>
  </si>
  <si>
    <t>The Light Industries</t>
  </si>
  <si>
    <t>ITLI</t>
  </si>
  <si>
    <t>Iraqi Islamic Bank</t>
  </si>
  <si>
    <t>BIIB</t>
  </si>
  <si>
    <t>BBAY</t>
  </si>
  <si>
    <t>Babylon Bank</t>
  </si>
  <si>
    <t>Investment Bank of Iraq</t>
  </si>
  <si>
    <t>BIBI</t>
  </si>
  <si>
    <t>Modern Sewing(IMOS)</t>
  </si>
  <si>
    <t>General Assembly Meeting holding on Monday 27/7/2015 to discuss increase in capital company according to subscription from (900) billion to (1)  billion .</t>
  </si>
  <si>
    <t>Telecommunication Sector</t>
  </si>
  <si>
    <t>First : Companies News.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</si>
  <si>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</si>
  <si>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</si>
  <si>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</si>
  <si>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</si>
  <si>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</si>
  <si>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</si>
  <si>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</si>
  <si>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</si>
  <si>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</si>
  <si>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</si>
  <si>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</si>
  <si>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</si>
  <si>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</si>
  <si>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</si>
  <si>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</si>
  <si>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</si>
  <si>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</si>
  <si>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</si>
  <si>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</si>
  <si>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</si>
  <si>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</si>
  <si>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</si>
  <si>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</si>
  <si>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</si>
  <si>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</si>
  <si>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</si>
  <si>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</si>
  <si>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</si>
  <si>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</si>
  <si>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</si>
  <si>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</si>
  <si>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</si>
  <si>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</si>
  <si>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</si>
  <si>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</si>
  <si>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Second : Companies out of Trading :</t>
  </si>
  <si>
    <t>TASC</t>
  </si>
  <si>
    <t>Union Bank Of Iraq</t>
  </si>
  <si>
    <t>BUOI</t>
  </si>
  <si>
    <t>Al -HiLal Industries</t>
  </si>
  <si>
    <t>IHLI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</si>
  <si>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</si>
  <si>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</si>
  <si>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</si>
  <si>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</si>
  <si>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</si>
  <si>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</si>
  <si>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</si>
  <si>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</si>
  <si>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</si>
  <si>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</si>
  <si>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</si>
  <si>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</si>
  <si>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</si>
  <si>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</si>
  <si>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</si>
  <si>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</si>
  <si>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</si>
  <si>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</si>
  <si>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2/10/2013 for not produce the Annual disclosure for 2013,2014 and  the quarterly disclosure for (second ,third )  of 2013 and first  quarter for 2014, the quartely disclosure for the first&amp;second and thired quarter of 2015 . At closing price( 0.350).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</si>
  <si>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</si>
  <si>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</si>
  <si>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</si>
  <si>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</si>
  <si>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</si>
  <si>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</si>
  <si>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suspende trading from 5/8/2012 for not producing Annual disclosure for (2010,2011,2012,2013,2014) and quartely disclosure for (first , second third ) of 2014 and first&amp;second thired quarter for 2015 at closing price (1.690) ID .</t>
  </si>
  <si>
    <t>MTIR</t>
  </si>
  <si>
    <t>Ishtar Hotels (HISH)</t>
  </si>
  <si>
    <t>Iraqi for Seed Production (AISP)</t>
  </si>
  <si>
    <t>AL MUHEJ MONEY TRANSFER (MTAM)</t>
  </si>
  <si>
    <t>General Transportation (SIGT)</t>
  </si>
  <si>
    <t>House Household furniture (IHFI)</t>
  </si>
  <si>
    <t>suspended trading from Thurday session 7/1/2015 for not produce the quartely disclosure for the thired quarter of 2015. at closing price (13.250) ID.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</si>
  <si>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</si>
  <si>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</si>
  <si>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</si>
  <si>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</si>
  <si>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</si>
  <si>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</si>
  <si>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</si>
  <si>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</si>
  <si>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 xml:space="preserve">General Assembly Meeting will be holding on Sunday 24/1/2016 at company building  to discuss financial statement of the ended year 2014 ,cash divided from 2013,2014 , increase in capital company according to subscription subscription from (106) billion to (250)  billion suspend trading from 19/1/2016 . 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</si>
  <si>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</si>
  <si>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</si>
  <si>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</si>
  <si>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</si>
  <si>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</si>
  <si>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</si>
  <si>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</si>
  <si>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</si>
  <si>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</si>
  <si>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</si>
  <si>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</si>
  <si>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</si>
  <si>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</si>
  <si>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</si>
  <si>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</si>
  <si>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</si>
  <si>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>Iraqi Carton Manufacturies(IICM)</t>
  </si>
  <si>
    <t xml:space="preserve">General Assembly Meeting will be holding on Tuesday 1/3/2016 at Cultural petroleum center ,  to discuss financial statement of the ended year 2013 and 2014 ,suspend trading from 25/2/2016 . </t>
  </si>
  <si>
    <t xml:space="preserve">Iraqi Land transport </t>
  </si>
  <si>
    <t>SILT</t>
  </si>
  <si>
    <t>HNTI</t>
  </si>
  <si>
    <t>National for Tourist Investment</t>
  </si>
  <si>
    <t>AL_RABITA AL_MALIYA CO</t>
  </si>
  <si>
    <t>MTAM</t>
  </si>
  <si>
    <t>Al_Iraqia For Money Transfer</t>
  </si>
  <si>
    <t>Al-Mansour Bank</t>
  </si>
  <si>
    <t>BMNS</t>
  </si>
  <si>
    <t>BDSI</t>
  </si>
  <si>
    <t>Dar es salam Investment  Bank</t>
  </si>
  <si>
    <t>IICM</t>
  </si>
  <si>
    <t>Iraqi Carton Manufacturies</t>
  </si>
  <si>
    <t>Total of Telecommunication sector</t>
  </si>
  <si>
    <t>Mosul Bank For Investment</t>
  </si>
  <si>
    <t>BMFI</t>
  </si>
  <si>
    <t>Ashour Hotel</t>
  </si>
  <si>
    <t>HASH</t>
  </si>
  <si>
    <t>TRANS IRAQ BANK FOR  INVESTMENT</t>
  </si>
  <si>
    <t>BTRI</t>
  </si>
  <si>
    <t>Grand Total Regular Market</t>
  </si>
  <si>
    <t>IBSD</t>
  </si>
  <si>
    <t>Baghdad Soft Drinks</t>
  </si>
  <si>
    <t>Total of Agriculture sector</t>
  </si>
  <si>
    <t>HTVM</t>
  </si>
  <si>
    <t>Tourist Village of Mosul dam</t>
  </si>
  <si>
    <t>al- nukhba for construction(SNUC)</t>
  </si>
  <si>
    <t>Total of Insurance sector</t>
  </si>
  <si>
    <t>AL-Wiaam for Financial Investment</t>
  </si>
  <si>
    <t>VWIF</t>
  </si>
  <si>
    <t>Regular Market  Bulletin  No (88)</t>
  </si>
  <si>
    <t>Trading Session Tuesday 10/5/2016</t>
  </si>
  <si>
    <t xml:space="preserve"> Non Trading Companies in Iraq Stock Exchange for Tuesday 10/5/2016</t>
  </si>
  <si>
    <t xml:space="preserve">                  suspend trading Companies in Iraq Stock Exchange for Tuesday 10/5/2016</t>
  </si>
  <si>
    <t xml:space="preserve"> News for listed companies in Iraq Stock Exchange for Tuesday 10/5/2016</t>
  </si>
  <si>
    <t>Dar Al-Salam for Insurance</t>
  </si>
  <si>
    <t>NDSA</t>
  </si>
  <si>
    <t>Bank Of Baghdad(BBOB)</t>
  </si>
  <si>
    <t xml:space="preserve">General Assembly Meeting will be holding on Monday16/5/2016 at irbil,  to discuss financial statement of the ended year 2015,cash divided from 2015 ,suspend trading from 11/5/2016 . </t>
  </si>
  <si>
    <t>Mamoura Realestate Investment(SMRI)</t>
  </si>
  <si>
    <t xml:space="preserve">General Assembly Meeting will be holding on Sunday15/5/2016 at company building,  to discuss financial statement of the ended year 2014,cash divided from 2015 ,  suspend trading from 1/5/2016 . </t>
  </si>
  <si>
    <t xml:space="preserve">General Assembly Meeting will be holding on Monday 23/5/2016 at Cultural petroleum center,  to discuss financial statement of the ended year 2015,cash divided from 2015 ,and increase in capital company (subscription) ,suspend trading from 24/5/2016 . </t>
  </si>
  <si>
    <t>ISX  Index60 was about (529.68) point  which Decrease about (0.91)</t>
  </si>
  <si>
    <t xml:space="preserve">Non Iraqis' Bulletin Tuesday, May 10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</si>
  <si>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</si>
  <si>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</si>
  <si>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</si>
  <si>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</si>
  <si>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</si>
  <si>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</si>
  <si>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>Total Bank sector</t>
  </si>
  <si>
    <t>Total Industry sector</t>
  </si>
  <si>
    <t>Hotel Sector</t>
  </si>
  <si>
    <t>Total Hotel Sector</t>
  </si>
  <si>
    <t>Grand Total</t>
  </si>
  <si>
    <t>Sell</t>
  </si>
  <si>
    <t xml:space="preserve">Commercial Bank of Iraq </t>
  </si>
  <si>
    <t>Iraqi Middle East Investment Bank</t>
  </si>
  <si>
    <t xml:space="preserve">North Bank              </t>
  </si>
  <si>
    <t>Total Services sector</t>
  </si>
  <si>
    <t xml:space="preserve">Asia cell </t>
  </si>
  <si>
    <t>Total Telecommunication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</si>
</sst>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.000"/>
    <numFmt numFmtId="166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0"/>
      <color rgb="FF002060"/>
      <name val="Arial"/>
      <family val="2"/>
      <charset val="178"/>
      <scheme val="minor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5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60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4" fontId="149" fillId="0" borderId="0" applyFont="0" applyFill="0" applyBorder="0" applyAlignment="0" applyProtection="0"/>
  </cellStyleXfs>
  <cellXfs count="103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5" fontId="127" fillId="0" borderId="1" xfId="0" applyNumberFormat="1" applyFont="1" applyBorder="1" applyAlignment="1">
      <alignment horizontal="center" vertical="center"/>
    </xf>
    <xf numFmtId="165" fontId="127" fillId="0" borderId="1" xfId="43" applyNumberFormat="1" applyFont="1" applyBorder="1" applyAlignment="1">
      <alignment horizontal="left" vertical="center"/>
    </xf>
    <xf numFmtId="165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5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6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/>
    <xf numFmtId="4" fontId="158" fillId="0" borderId="0" xfId="0" applyNumberFormat="1" applyFont="1" applyAlignment="1">
      <alignment horizontal="right" vertical="center"/>
    </xf>
    <xf numFmtId="2" fontId="159" fillId="0" borderId="0" xfId="0" applyNumberFormat="1" applyFont="1"/>
    <xf numFmtId="1" fontId="131" fillId="0" borderId="0" xfId="0" applyNumberFormat="1" applyFont="1" applyAlignment="1">
      <alignment horizontal="left"/>
    </xf>
    <xf numFmtId="2" fontId="161" fillId="0" borderId="0" xfId="0" applyNumberFormat="1" applyFont="1"/>
    <xf numFmtId="1" fontId="131" fillId="0" borderId="0" xfId="0" applyNumberFormat="1" applyFont="1" applyAlignment="1">
      <alignment horizontal="left"/>
    </xf>
    <xf numFmtId="0" fontId="156" fillId="0" borderId="17" xfId="0" applyFont="1" applyFill="1" applyBorder="1" applyAlignment="1">
      <alignment horizontal="left" vertical="center"/>
    </xf>
    <xf numFmtId="166" fontId="0" fillId="0" borderId="0" xfId="0" applyNumberFormat="1"/>
    <xf numFmtId="166" fontId="158" fillId="0" borderId="0" xfId="0" applyNumberFormat="1" applyFont="1" applyAlignment="1">
      <alignment horizontal="right" vertical="center"/>
    </xf>
    <xf numFmtId="0" fontId="154" fillId="0" borderId="0" xfId="0" applyFont="1" applyAlignment="1">
      <alignment vertical="center"/>
    </xf>
    <xf numFmtId="0" fontId="159" fillId="0" borderId="0" xfId="0" applyFont="1"/>
    <xf numFmtId="165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/>
    </xf>
    <xf numFmtId="3" fontId="129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57" fillId="35" borderId="20" xfId="0" applyFont="1" applyFill="1" applyBorder="1" applyAlignment="1">
      <alignment horizontal="left" vertical="center"/>
    </xf>
    <xf numFmtId="0" fontId="157" fillId="35" borderId="19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166" fontId="129" fillId="0" borderId="1" xfId="0" applyNumberFormat="1" applyFont="1" applyBorder="1" applyAlignment="1">
      <alignment horizontal="center"/>
    </xf>
    <xf numFmtId="4" fontId="129" fillId="0" borderId="1" xfId="0" applyNumberFormat="1" applyFont="1" applyBorder="1" applyAlignment="1">
      <alignment horizontal="center"/>
    </xf>
    <xf numFmtId="165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0" fontId="164" fillId="0" borderId="0" xfId="0" applyFont="1"/>
    <xf numFmtId="0" fontId="153" fillId="0" borderId="2" xfId="0" applyFont="1" applyBorder="1" applyAlignment="1">
      <alignment horizontal="left" vertical="center"/>
    </xf>
    <xf numFmtId="3" fontId="129" fillId="0" borderId="1" xfId="0" applyNumberFormat="1" applyFont="1" applyBorder="1" applyAlignment="1">
      <alignment horizontal="center"/>
    </xf>
    <xf numFmtId="0" fontId="153" fillId="0" borderId="2" xfId="0" applyFont="1" applyBorder="1" applyAlignment="1">
      <alignment horizontal="left" vertical="center"/>
    </xf>
    <xf numFmtId="0" fontId="153" fillId="0" borderId="2" xfId="0" applyFont="1" applyBorder="1" applyAlignment="1">
      <alignment horizontal="left" vertical="center"/>
    </xf>
    <xf numFmtId="1" fontId="127" fillId="0" borderId="1" xfId="13814" applyNumberFormat="1" applyFont="1" applyBorder="1" applyAlignment="1">
      <alignment horizontal="left" vertical="center"/>
    </xf>
    <xf numFmtId="0" fontId="153" fillId="0" borderId="2" xfId="0" applyFont="1" applyBorder="1" applyAlignment="1">
      <alignment horizontal="left" vertical="center"/>
    </xf>
    <xf numFmtId="0" fontId="165" fillId="0" borderId="0" xfId="0" applyFont="1" applyBorder="1"/>
    <xf numFmtId="0" fontId="1" fillId="0" borderId="0" xfId="12104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8" fillId="0" borderId="2" xfId="1753" applyFont="1" applyBorder="1" applyAlignment="1">
      <alignment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165" fontId="150" fillId="0" borderId="2" xfId="43" applyNumberFormat="1" applyFont="1" applyBorder="1" applyAlignment="1">
      <alignment horizontal="center" vertical="center"/>
    </xf>
    <xf numFmtId="165" fontId="150" fillId="0" borderId="3" xfId="43" applyNumberFormat="1" applyFont="1" applyBorder="1" applyAlignment="1">
      <alignment horizontal="center" vertical="center"/>
    </xf>
    <xf numFmtId="165" fontId="150" fillId="0" borderId="4" xfId="43" applyNumberFormat="1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5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5" fontId="131" fillId="0" borderId="0" xfId="0" applyNumberFormat="1" applyFont="1" applyAlignment="1">
      <alignment horizontal="left"/>
    </xf>
    <xf numFmtId="1" fontId="130" fillId="0" borderId="18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5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63" fillId="0" borderId="2" xfId="0" applyFont="1" applyBorder="1" applyAlignment="1">
      <alignment horizontal="left" vertical="center" wrapText="1"/>
    </xf>
    <xf numFmtId="0" fontId="163" fillId="0" borderId="3" xfId="0" applyFont="1" applyBorder="1" applyAlignment="1">
      <alignment horizontal="left" vertical="center" wrapText="1"/>
    </xf>
    <xf numFmtId="0" fontId="163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2" fillId="0" borderId="1" xfId="0" applyFont="1" applyBorder="1" applyAlignment="1">
      <alignment horizontal="left" vertical="center" wrapText="1"/>
    </xf>
    <xf numFmtId="0" fontId="152" fillId="0" borderId="2" xfId="0" applyFont="1" applyBorder="1" applyAlignment="1">
      <alignment horizontal="left" vertical="center" wrapText="1"/>
    </xf>
    <xf numFmtId="0" fontId="152" fillId="0" borderId="3" xfId="0" applyFont="1" applyBorder="1" applyAlignment="1">
      <alignment horizontal="left" vertical="center" wrapText="1"/>
    </xf>
    <xf numFmtId="0" fontId="152" fillId="0" borderId="4" xfId="0" applyFont="1" applyBorder="1" applyAlignment="1">
      <alignment horizontal="left" vertical="center" wrapText="1"/>
    </xf>
    <xf numFmtId="0" fontId="153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3" fillId="0" borderId="2" xfId="0" applyFont="1" applyBorder="1" applyAlignment="1">
      <alignment horizontal="left" vertical="center"/>
    </xf>
    <xf numFmtId="0" fontId="153" fillId="0" borderId="3" xfId="0" applyFont="1" applyBorder="1" applyAlignment="1">
      <alignment horizontal="left" vertical="center"/>
    </xf>
    <xf numFmtId="0" fontId="153" fillId="0" borderId="4" xfId="0" applyFont="1" applyBorder="1" applyAlignment="1">
      <alignment horizontal="left" vertical="center"/>
    </xf>
    <xf numFmtId="0" fontId="162" fillId="0" borderId="21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0</xdr:row>
      <xdr:rowOff>0</xdr:rowOff>
    </xdr:from>
    <xdr:to>
      <xdr:col>11</xdr:col>
      <xdr:colOff>550544</xdr:colOff>
      <xdr:row>3</xdr:row>
      <xdr:rowOff>47625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0"/>
          <a:ext cx="2122169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1276350</xdr:colOff>
      <xdr:row>4</xdr:row>
      <xdr:rowOff>57150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95250"/>
          <a:ext cx="2486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workbookViewId="0">
      <selection activeCell="B2" sqref="B2"/>
    </sheetView>
  </sheetViews>
  <sheetFormatPr defaultRowHeight="5.65" customHeight="1" x14ac:dyDescent="0.2"/>
  <cols>
    <col min="1" max="1" width="1.125" customWidth="1"/>
    <col min="2" max="2" width="35.25" customWidth="1"/>
    <col min="3" max="3" width="6.25" customWidth="1"/>
    <col min="4" max="4" width="9" customWidth="1"/>
    <col min="5" max="5" width="8.125" customWidth="1"/>
    <col min="7" max="7" width="8.125" customWidth="1"/>
    <col min="8" max="8" width="8.5" customWidth="1"/>
    <col min="9" max="9" width="11" customWidth="1"/>
    <col min="10" max="10" width="10.125" customWidth="1"/>
    <col min="11" max="11" width="11.75" style="32" customWidth="1"/>
    <col min="12" max="12" width="7.625" customWidth="1"/>
    <col min="13" max="14" width="12.75" bestFit="1" customWidth="1"/>
    <col min="15" max="15" width="12.375" bestFit="1" customWidth="1"/>
  </cols>
  <sheetData>
    <row r="1" spans="2:15" s="17" customFormat="1" ht="15.75" customHeight="1" x14ac:dyDescent="0.2">
      <c r="K1" s="32"/>
    </row>
    <row r="2" spans="2:15" ht="17.25" customHeight="1" x14ac:dyDescent="0.3">
      <c r="B2" s="4" t="s">
        <v>0</v>
      </c>
      <c r="C2" s="2"/>
      <c r="D2" s="2"/>
      <c r="E2" s="2"/>
      <c r="F2" s="2"/>
      <c r="G2" s="2"/>
      <c r="H2" s="2"/>
      <c r="N2" s="17"/>
    </row>
    <row r="3" spans="2:15" ht="27.75" customHeight="1" x14ac:dyDescent="0.2">
      <c r="B3" s="5" t="s">
        <v>251</v>
      </c>
      <c r="E3" s="17"/>
      <c r="F3" s="17"/>
      <c r="G3" s="17"/>
      <c r="H3" s="17"/>
      <c r="I3" s="3"/>
      <c r="J3" s="3"/>
      <c r="N3" s="17"/>
    </row>
    <row r="4" spans="2:15" ht="21" customHeight="1" x14ac:dyDescent="0.25">
      <c r="B4" s="5" t="s">
        <v>2</v>
      </c>
      <c r="C4" s="69">
        <v>1203533957.6200001</v>
      </c>
      <c r="D4" s="69"/>
      <c r="E4" s="41"/>
      <c r="F4" s="17"/>
      <c r="H4" s="3"/>
      <c r="I4" s="3"/>
      <c r="J4" s="5" t="s">
        <v>6</v>
      </c>
      <c r="L4" s="25">
        <v>34</v>
      </c>
      <c r="M4" s="14"/>
      <c r="N4" s="14"/>
    </row>
    <row r="5" spans="2:15" ht="15.75" x14ac:dyDescent="0.25">
      <c r="B5" s="5" t="s">
        <v>3</v>
      </c>
      <c r="C5" s="69">
        <v>3252002797</v>
      </c>
      <c r="D5" s="69"/>
      <c r="E5" s="41"/>
      <c r="F5" s="17"/>
      <c r="H5" s="22"/>
      <c r="I5" s="3"/>
      <c r="J5" s="5" t="s">
        <v>7</v>
      </c>
      <c r="L5" s="25">
        <v>2</v>
      </c>
      <c r="M5" s="14"/>
      <c r="N5" s="14"/>
    </row>
    <row r="6" spans="2:15" ht="15.75" x14ac:dyDescent="0.25">
      <c r="B6" s="5" t="s">
        <v>4</v>
      </c>
      <c r="C6" s="77">
        <v>498</v>
      </c>
      <c r="D6" s="77"/>
      <c r="E6" s="16"/>
      <c r="F6" s="17"/>
      <c r="G6" s="3"/>
      <c r="H6" s="22"/>
      <c r="I6" s="3"/>
      <c r="J6" s="5" t="s">
        <v>8</v>
      </c>
      <c r="L6" s="25">
        <v>17</v>
      </c>
      <c r="M6" s="14"/>
      <c r="N6" s="14"/>
    </row>
    <row r="7" spans="2:15" ht="15.75" x14ac:dyDescent="0.25">
      <c r="B7" s="5" t="s">
        <v>56</v>
      </c>
      <c r="C7" s="75">
        <v>529.67999999999995</v>
      </c>
      <c r="D7" s="75"/>
      <c r="F7" s="17"/>
      <c r="G7" s="3"/>
      <c r="H7" s="22"/>
      <c r="I7" s="24"/>
      <c r="J7" s="5" t="s">
        <v>40</v>
      </c>
      <c r="L7" s="25">
        <v>1</v>
      </c>
      <c r="M7" s="14"/>
      <c r="N7" s="45"/>
    </row>
    <row r="8" spans="2:15" ht="16.5" x14ac:dyDescent="0.25">
      <c r="B8" s="5" t="s">
        <v>1</v>
      </c>
      <c r="C8" s="70">
        <v>-0.91</v>
      </c>
      <c r="D8" s="70"/>
      <c r="E8" s="29"/>
      <c r="F8" s="28"/>
      <c r="G8" s="3"/>
      <c r="H8" s="22"/>
      <c r="I8" s="24"/>
      <c r="J8" s="74" t="s">
        <v>34</v>
      </c>
      <c r="K8" s="74"/>
      <c r="L8" s="19">
        <v>16</v>
      </c>
      <c r="M8" s="14"/>
      <c r="N8" s="14"/>
    </row>
    <row r="9" spans="2:15" ht="17.25" customHeight="1" x14ac:dyDescent="0.25">
      <c r="B9" s="5" t="s">
        <v>5</v>
      </c>
      <c r="C9" s="23">
        <v>98</v>
      </c>
      <c r="D9" s="17"/>
      <c r="E9" s="27"/>
      <c r="F9" s="21"/>
      <c r="G9" s="3"/>
      <c r="H9" s="22"/>
      <c r="I9" s="22"/>
      <c r="J9" s="5" t="s">
        <v>39</v>
      </c>
      <c r="L9" s="25">
        <v>47</v>
      </c>
      <c r="M9" s="14"/>
      <c r="N9" s="17"/>
    </row>
    <row r="10" spans="2:15" ht="15" customHeight="1" x14ac:dyDescent="0.25">
      <c r="B10" s="76" t="s">
        <v>250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2:15" ht="42" customHeight="1" x14ac:dyDescent="0.2">
      <c r="B11" s="8" t="s">
        <v>27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  <c r="K11" s="33" t="s">
        <v>18</v>
      </c>
      <c r="L11" s="9" t="s">
        <v>38</v>
      </c>
      <c r="M11" s="9" t="s">
        <v>3</v>
      </c>
      <c r="N11" s="9" t="s">
        <v>19</v>
      </c>
    </row>
    <row r="12" spans="2:15" ht="14.25" customHeight="1" x14ac:dyDescent="0.2">
      <c r="B12" s="71" t="s">
        <v>49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17"/>
    </row>
    <row r="13" spans="2:15" s="17" customFormat="1" ht="14.25" customHeight="1" x14ac:dyDescent="0.2">
      <c r="B13" s="6" t="s">
        <v>112</v>
      </c>
      <c r="C13" s="6" t="s">
        <v>111</v>
      </c>
      <c r="D13" s="15">
        <v>0.19</v>
      </c>
      <c r="E13" s="15">
        <v>0.19</v>
      </c>
      <c r="F13" s="15">
        <v>0.19</v>
      </c>
      <c r="G13" s="15">
        <v>0.19</v>
      </c>
      <c r="H13" s="15">
        <v>0.19</v>
      </c>
      <c r="I13" s="15">
        <v>0.19</v>
      </c>
      <c r="J13" s="42">
        <v>0.19</v>
      </c>
      <c r="K13" s="43">
        <v>0</v>
      </c>
      <c r="L13" s="34">
        <v>14</v>
      </c>
      <c r="M13" s="20">
        <v>414525418</v>
      </c>
      <c r="N13" s="20">
        <v>78759829.420000002</v>
      </c>
    </row>
    <row r="14" spans="2:15" s="17" customFormat="1" ht="14.25" customHeight="1" x14ac:dyDescent="0.2">
      <c r="B14" s="6" t="s">
        <v>71</v>
      </c>
      <c r="C14" s="6" t="s">
        <v>72</v>
      </c>
      <c r="D14" s="15">
        <v>0.67</v>
      </c>
      <c r="E14" s="15">
        <v>0.68</v>
      </c>
      <c r="F14" s="15">
        <v>0.65</v>
      </c>
      <c r="G14" s="15">
        <v>0.67</v>
      </c>
      <c r="H14" s="15">
        <v>0.67</v>
      </c>
      <c r="I14" s="15">
        <v>0.68</v>
      </c>
      <c r="J14" s="42">
        <v>0.68</v>
      </c>
      <c r="K14" s="43">
        <v>0</v>
      </c>
      <c r="L14" s="34">
        <v>94</v>
      </c>
      <c r="M14" s="20">
        <v>326504707</v>
      </c>
      <c r="N14" s="20">
        <v>219497940.19999999</v>
      </c>
    </row>
    <row r="15" spans="2:15" s="17" customFormat="1" ht="14.25" customHeight="1" x14ac:dyDescent="0.2">
      <c r="B15" s="6" t="s">
        <v>169</v>
      </c>
      <c r="C15" s="6" t="s">
        <v>170</v>
      </c>
      <c r="D15" s="15">
        <v>0.32</v>
      </c>
      <c r="E15" s="15">
        <v>0.32</v>
      </c>
      <c r="F15" s="15">
        <v>0.32</v>
      </c>
      <c r="G15" s="15">
        <v>0.32</v>
      </c>
      <c r="H15" s="15">
        <v>0.33</v>
      </c>
      <c r="I15" s="15">
        <v>0.32</v>
      </c>
      <c r="J15" s="42">
        <v>0.33</v>
      </c>
      <c r="K15" s="43">
        <v>-3.03</v>
      </c>
      <c r="L15" s="34">
        <v>12</v>
      </c>
      <c r="M15" s="20">
        <v>246130000</v>
      </c>
      <c r="N15" s="20">
        <v>78761600</v>
      </c>
    </row>
    <row r="16" spans="2:15" s="17" customFormat="1" ht="14.25" customHeight="1" x14ac:dyDescent="0.2">
      <c r="B16" s="6" t="s">
        <v>230</v>
      </c>
      <c r="C16" s="6" t="s">
        <v>229</v>
      </c>
      <c r="D16" s="15">
        <v>0.15</v>
      </c>
      <c r="E16" s="15">
        <v>0.15</v>
      </c>
      <c r="F16" s="15">
        <v>0.14000000000000001</v>
      </c>
      <c r="G16" s="15">
        <v>0.15</v>
      </c>
      <c r="H16" s="15">
        <v>0.15</v>
      </c>
      <c r="I16" s="15">
        <v>0.15</v>
      </c>
      <c r="J16" s="42">
        <v>0.15</v>
      </c>
      <c r="K16" s="43">
        <v>0</v>
      </c>
      <c r="L16" s="34">
        <v>25</v>
      </c>
      <c r="M16" s="20">
        <v>271550000</v>
      </c>
      <c r="N16" s="20">
        <v>40432500</v>
      </c>
    </row>
    <row r="17" spans="2:15" s="17" customFormat="1" ht="14.25" customHeight="1" x14ac:dyDescent="0.2">
      <c r="B17" s="6" t="s">
        <v>126</v>
      </c>
      <c r="C17" s="6" t="s">
        <v>127</v>
      </c>
      <c r="D17" s="15">
        <v>0.26</v>
      </c>
      <c r="E17" s="15">
        <v>0.26</v>
      </c>
      <c r="F17" s="15">
        <v>0.26</v>
      </c>
      <c r="G17" s="15">
        <v>0.26</v>
      </c>
      <c r="H17" s="15">
        <v>0.28000000000000003</v>
      </c>
      <c r="I17" s="15">
        <v>0.26</v>
      </c>
      <c r="J17" s="42">
        <v>0.28000000000000003</v>
      </c>
      <c r="K17" s="43">
        <v>-7.14</v>
      </c>
      <c r="L17" s="34">
        <v>2</v>
      </c>
      <c r="M17" s="20">
        <v>630510</v>
      </c>
      <c r="N17" s="20">
        <v>163932.6</v>
      </c>
    </row>
    <row r="18" spans="2:15" s="17" customFormat="1" ht="14.25" customHeight="1" x14ac:dyDescent="0.2">
      <c r="B18" s="6" t="s">
        <v>84</v>
      </c>
      <c r="C18" s="6" t="s">
        <v>76</v>
      </c>
      <c r="D18" s="15">
        <v>0.35</v>
      </c>
      <c r="E18" s="15">
        <v>0.35</v>
      </c>
      <c r="F18" s="15">
        <v>0.34</v>
      </c>
      <c r="G18" s="15">
        <v>0.35</v>
      </c>
      <c r="H18" s="15">
        <v>0.36</v>
      </c>
      <c r="I18" s="15">
        <v>0.35</v>
      </c>
      <c r="J18" s="42">
        <v>0.35</v>
      </c>
      <c r="K18" s="43">
        <v>0</v>
      </c>
      <c r="L18" s="34">
        <v>16</v>
      </c>
      <c r="M18" s="20">
        <v>90385000</v>
      </c>
      <c r="N18" s="20">
        <v>31250900</v>
      </c>
    </row>
    <row r="19" spans="2:15" s="17" customFormat="1" ht="14.25" customHeight="1" x14ac:dyDescent="0.2">
      <c r="B19" s="6" t="s">
        <v>44</v>
      </c>
      <c r="C19" s="6" t="s">
        <v>45</v>
      </c>
      <c r="D19" s="15">
        <v>0.33</v>
      </c>
      <c r="E19" s="15">
        <v>0.33</v>
      </c>
      <c r="F19" s="15">
        <v>0.33</v>
      </c>
      <c r="G19" s="15">
        <v>0.33</v>
      </c>
      <c r="H19" s="15">
        <v>0.34</v>
      </c>
      <c r="I19" s="15">
        <v>0.33</v>
      </c>
      <c r="J19" s="42">
        <v>0.34</v>
      </c>
      <c r="K19" s="43">
        <v>-2.94</v>
      </c>
      <c r="L19" s="34">
        <v>14</v>
      </c>
      <c r="M19" s="20">
        <v>45600000</v>
      </c>
      <c r="N19" s="20">
        <v>15048000</v>
      </c>
    </row>
    <row r="20" spans="2:15" s="17" customFormat="1" ht="14.25" customHeight="1" x14ac:dyDescent="0.2">
      <c r="B20" s="6" t="s">
        <v>100</v>
      </c>
      <c r="C20" s="6" t="s">
        <v>101</v>
      </c>
      <c r="D20" s="15">
        <v>1.08</v>
      </c>
      <c r="E20" s="15">
        <v>1.08</v>
      </c>
      <c r="F20" s="15">
        <v>1.08</v>
      </c>
      <c r="G20" s="15">
        <v>1.08</v>
      </c>
      <c r="H20" s="15">
        <v>1.08</v>
      </c>
      <c r="I20" s="15">
        <v>1.08</v>
      </c>
      <c r="J20" s="42">
        <v>1.08</v>
      </c>
      <c r="K20" s="43">
        <v>0</v>
      </c>
      <c r="L20" s="34">
        <v>5</v>
      </c>
      <c r="M20" s="20">
        <v>12000000</v>
      </c>
      <c r="N20" s="20">
        <v>12960000</v>
      </c>
    </row>
    <row r="21" spans="2:15" s="17" customFormat="1" ht="14.25" customHeight="1" x14ac:dyDescent="0.2">
      <c r="B21" s="6" t="s">
        <v>234</v>
      </c>
      <c r="C21" s="6" t="s">
        <v>235</v>
      </c>
      <c r="D21" s="15">
        <v>0.17</v>
      </c>
      <c r="E21" s="15">
        <v>0.17</v>
      </c>
      <c r="F21" s="15">
        <v>0.17</v>
      </c>
      <c r="G21" s="15">
        <v>0.17</v>
      </c>
      <c r="H21" s="15">
        <v>0.17</v>
      </c>
      <c r="I21" s="15">
        <v>0.17</v>
      </c>
      <c r="J21" s="42">
        <v>0.17</v>
      </c>
      <c r="K21" s="43">
        <v>0</v>
      </c>
      <c r="L21" s="34">
        <v>30</v>
      </c>
      <c r="M21" s="20">
        <v>1261625000</v>
      </c>
      <c r="N21" s="20">
        <v>214476250</v>
      </c>
    </row>
    <row r="22" spans="2:15" s="17" customFormat="1" ht="14.25" customHeight="1" x14ac:dyDescent="0.2">
      <c r="B22" s="6" t="s">
        <v>227</v>
      </c>
      <c r="C22" s="6" t="s">
        <v>228</v>
      </c>
      <c r="D22" s="15">
        <v>0.87</v>
      </c>
      <c r="E22" s="15">
        <v>0.88</v>
      </c>
      <c r="F22" s="15">
        <v>0.87</v>
      </c>
      <c r="G22" s="15">
        <v>0.87</v>
      </c>
      <c r="H22" s="15">
        <v>0.85</v>
      </c>
      <c r="I22" s="15">
        <v>0.88</v>
      </c>
      <c r="J22" s="42">
        <v>0.86</v>
      </c>
      <c r="K22" s="43">
        <v>2.33</v>
      </c>
      <c r="L22" s="34">
        <v>8</v>
      </c>
      <c r="M22" s="20">
        <v>13157000</v>
      </c>
      <c r="N22" s="20">
        <v>11447110</v>
      </c>
    </row>
    <row r="23" spans="2:15" s="17" customFormat="1" ht="14.25" customHeight="1" x14ac:dyDescent="0.2">
      <c r="B23" s="6" t="s">
        <v>146</v>
      </c>
      <c r="C23" s="6" t="s">
        <v>147</v>
      </c>
      <c r="D23" s="15">
        <v>0.14000000000000001</v>
      </c>
      <c r="E23" s="15">
        <v>0.14000000000000001</v>
      </c>
      <c r="F23" s="15">
        <v>0.14000000000000001</v>
      </c>
      <c r="G23" s="15">
        <v>0.14000000000000001</v>
      </c>
      <c r="H23" s="15">
        <v>0.14000000000000001</v>
      </c>
      <c r="I23" s="15">
        <v>0.14000000000000001</v>
      </c>
      <c r="J23" s="42">
        <v>0.14000000000000001</v>
      </c>
      <c r="K23" s="43">
        <v>0</v>
      </c>
      <c r="L23" s="34">
        <v>6</v>
      </c>
      <c r="M23" s="20">
        <v>120000000</v>
      </c>
      <c r="N23" s="20">
        <v>16800000</v>
      </c>
    </row>
    <row r="24" spans="2:15" s="17" customFormat="1" ht="14.25" customHeight="1" x14ac:dyDescent="0.2">
      <c r="B24" s="6" t="s">
        <v>136</v>
      </c>
      <c r="C24" s="6" t="s">
        <v>153</v>
      </c>
      <c r="D24" s="15">
        <v>0.47</v>
      </c>
      <c r="E24" s="15">
        <v>0.47</v>
      </c>
      <c r="F24" s="15">
        <v>0.47</v>
      </c>
      <c r="G24" s="15">
        <v>0.47</v>
      </c>
      <c r="H24" s="15">
        <v>0.48</v>
      </c>
      <c r="I24" s="15">
        <v>0.47</v>
      </c>
      <c r="J24" s="42">
        <v>0.48</v>
      </c>
      <c r="K24" s="43">
        <v>-2.08</v>
      </c>
      <c r="L24" s="34">
        <v>17</v>
      </c>
      <c r="M24" s="20">
        <v>210582500</v>
      </c>
      <c r="N24" s="20">
        <v>98973775</v>
      </c>
    </row>
    <row r="25" spans="2:15" s="17" customFormat="1" ht="14.25" customHeight="1" x14ac:dyDescent="0.2">
      <c r="B25" s="6" t="s">
        <v>206</v>
      </c>
      <c r="C25" s="6" t="s">
        <v>207</v>
      </c>
      <c r="D25" s="15">
        <v>0.9</v>
      </c>
      <c r="E25" s="15">
        <v>0.9</v>
      </c>
      <c r="F25" s="15">
        <v>0.9</v>
      </c>
      <c r="G25" s="15">
        <v>0.9</v>
      </c>
      <c r="H25" s="15">
        <v>0.9</v>
      </c>
      <c r="I25" s="15">
        <v>0.9</v>
      </c>
      <c r="J25" s="42">
        <v>0.9</v>
      </c>
      <c r="K25" s="43">
        <v>0</v>
      </c>
      <c r="L25" s="34">
        <v>1</v>
      </c>
      <c r="M25" s="20">
        <v>2500000</v>
      </c>
      <c r="N25" s="20">
        <v>2250000</v>
      </c>
    </row>
    <row r="26" spans="2:15" s="17" customFormat="1" ht="14.25" customHeight="1" x14ac:dyDescent="0.2">
      <c r="B26" s="6" t="s">
        <v>163</v>
      </c>
      <c r="C26" s="6" t="s">
        <v>164</v>
      </c>
      <c r="D26" s="15">
        <v>0.21</v>
      </c>
      <c r="E26" s="15">
        <v>0.21</v>
      </c>
      <c r="F26" s="15">
        <v>0.2</v>
      </c>
      <c r="G26" s="15">
        <v>0.2</v>
      </c>
      <c r="H26" s="15">
        <v>0.21</v>
      </c>
      <c r="I26" s="15">
        <v>0.2</v>
      </c>
      <c r="J26" s="42">
        <v>0.21</v>
      </c>
      <c r="K26" s="43">
        <v>-4.76</v>
      </c>
      <c r="L26" s="34">
        <v>19</v>
      </c>
      <c r="M26" s="20">
        <v>27783000</v>
      </c>
      <c r="N26" s="20">
        <v>5617600</v>
      </c>
    </row>
    <row r="27" spans="2:15" s="30" customFormat="1" ht="16.5" customHeight="1" x14ac:dyDescent="0.2">
      <c r="B27" s="6" t="s">
        <v>20</v>
      </c>
      <c r="C27" s="66"/>
      <c r="D27" s="67"/>
      <c r="E27" s="67"/>
      <c r="F27" s="67"/>
      <c r="G27" s="67"/>
      <c r="H27" s="67"/>
      <c r="I27" s="67"/>
      <c r="J27" s="67"/>
      <c r="K27" s="68"/>
      <c r="L27" s="48">
        <f>SUM(L13:L26)</f>
        <v>263</v>
      </c>
      <c r="M27" s="35">
        <f>SUM(M13:M26)</f>
        <v>3042973135</v>
      </c>
      <c r="N27" s="35">
        <f>SUM(N13:N26)</f>
        <v>826439437.22000003</v>
      </c>
      <c r="O27" s="17"/>
    </row>
    <row r="28" spans="2:15" s="17" customFormat="1" ht="12" customHeight="1" x14ac:dyDescent="0.2">
      <c r="B28" s="63" t="s">
        <v>117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</row>
    <row r="29" spans="2:15" s="17" customFormat="1" ht="15" customHeight="1" x14ac:dyDescent="0.2">
      <c r="B29" s="6" t="s">
        <v>66</v>
      </c>
      <c r="C29" s="6" t="s">
        <v>155</v>
      </c>
      <c r="D29" s="15">
        <v>4.87</v>
      </c>
      <c r="E29" s="15">
        <v>4.87</v>
      </c>
      <c r="F29" s="15">
        <v>4.8499999999999996</v>
      </c>
      <c r="G29" s="15">
        <v>4.8600000000000003</v>
      </c>
      <c r="H29" s="15">
        <v>4.96</v>
      </c>
      <c r="I29" s="15">
        <v>4.8499999999999996</v>
      </c>
      <c r="J29" s="42">
        <v>4.96</v>
      </c>
      <c r="K29" s="43">
        <v>-2.2200000000000002</v>
      </c>
      <c r="L29" s="34">
        <v>14</v>
      </c>
      <c r="M29" s="20">
        <v>990000</v>
      </c>
      <c r="N29" s="20">
        <v>4811300</v>
      </c>
    </row>
    <row r="30" spans="2:15" s="17" customFormat="1" ht="12" customHeight="1" x14ac:dyDescent="0.2">
      <c r="B30" s="6" t="s">
        <v>233</v>
      </c>
      <c r="C30" s="66"/>
      <c r="D30" s="67"/>
      <c r="E30" s="67"/>
      <c r="F30" s="67"/>
      <c r="G30" s="67"/>
      <c r="H30" s="67"/>
      <c r="I30" s="67"/>
      <c r="J30" s="67"/>
      <c r="K30" s="68"/>
      <c r="L30" s="34">
        <v>14</v>
      </c>
      <c r="M30" s="20">
        <v>990000</v>
      </c>
      <c r="N30" s="20">
        <v>4811300</v>
      </c>
    </row>
    <row r="31" spans="2:15" s="17" customFormat="1" ht="12" customHeight="1" x14ac:dyDescent="0.2">
      <c r="B31" s="63" t="s">
        <v>48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</row>
    <row r="32" spans="2:15" s="17" customFormat="1" ht="12" customHeight="1" x14ac:dyDescent="0.2">
      <c r="B32" s="6" t="s">
        <v>42</v>
      </c>
      <c r="C32" s="6" t="s">
        <v>51</v>
      </c>
      <c r="D32" s="15">
        <v>0.36</v>
      </c>
      <c r="E32" s="15">
        <v>0.36</v>
      </c>
      <c r="F32" s="15">
        <v>0.36</v>
      </c>
      <c r="G32" s="15">
        <v>0.36</v>
      </c>
      <c r="H32" s="15">
        <v>0.37</v>
      </c>
      <c r="I32" s="15">
        <v>0.36</v>
      </c>
      <c r="J32" s="42">
        <v>0.37</v>
      </c>
      <c r="K32" s="43">
        <v>-2.7</v>
      </c>
      <c r="L32" s="34">
        <v>4</v>
      </c>
      <c r="M32" s="20">
        <v>2500000</v>
      </c>
      <c r="N32" s="20">
        <v>900000</v>
      </c>
    </row>
    <row r="33" spans="1:15" s="30" customFormat="1" ht="16.5" customHeight="1" x14ac:dyDescent="0.2">
      <c r="B33" s="6" t="s">
        <v>247</v>
      </c>
      <c r="C33" s="66"/>
      <c r="D33" s="67"/>
      <c r="E33" s="67"/>
      <c r="F33" s="67"/>
      <c r="G33" s="67"/>
      <c r="H33" s="67"/>
      <c r="I33" s="67"/>
      <c r="J33" s="67"/>
      <c r="K33" s="68"/>
      <c r="L33" s="34">
        <v>4</v>
      </c>
      <c r="M33" s="20">
        <v>2500000</v>
      </c>
      <c r="N33" s="20">
        <v>900000</v>
      </c>
      <c r="O33" s="17"/>
    </row>
    <row r="34" spans="1:15" s="17" customFormat="1" ht="15" customHeight="1" x14ac:dyDescent="0.2">
      <c r="A34" s="30"/>
      <c r="B34" s="63" t="s">
        <v>21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5" s="17" customFormat="1" ht="15" customHeight="1" x14ac:dyDescent="0.2">
      <c r="A35" s="30"/>
      <c r="B35" s="6" t="s">
        <v>160</v>
      </c>
      <c r="C35" s="6" t="s">
        <v>161</v>
      </c>
      <c r="D35" s="15">
        <v>0.72</v>
      </c>
      <c r="E35" s="15">
        <v>0.72</v>
      </c>
      <c r="F35" s="15">
        <v>0.72</v>
      </c>
      <c r="G35" s="15">
        <v>0.72</v>
      </c>
      <c r="H35" s="15">
        <v>0.72</v>
      </c>
      <c r="I35" s="15">
        <v>0.72</v>
      </c>
      <c r="J35" s="42">
        <v>0.72</v>
      </c>
      <c r="K35" s="43">
        <v>0</v>
      </c>
      <c r="L35" s="34">
        <v>1</v>
      </c>
      <c r="M35" s="20">
        <v>7978</v>
      </c>
      <c r="N35" s="20">
        <v>5744.16</v>
      </c>
    </row>
    <row r="36" spans="1:15" s="17" customFormat="1" ht="15" customHeight="1" x14ac:dyDescent="0.2">
      <c r="A36" s="30"/>
      <c r="B36" s="6" t="s">
        <v>220</v>
      </c>
      <c r="C36" s="6" t="s">
        <v>221</v>
      </c>
      <c r="D36" s="15">
        <v>0.66</v>
      </c>
      <c r="E36" s="15">
        <v>0.66</v>
      </c>
      <c r="F36" s="15">
        <v>0.63</v>
      </c>
      <c r="G36" s="15">
        <v>0.64</v>
      </c>
      <c r="H36" s="15">
        <v>0.66</v>
      </c>
      <c r="I36" s="15">
        <v>0.63</v>
      </c>
      <c r="J36" s="42">
        <v>0.66</v>
      </c>
      <c r="K36" s="43">
        <v>-4.55</v>
      </c>
      <c r="L36" s="34">
        <v>12</v>
      </c>
      <c r="M36" s="20">
        <v>6400000</v>
      </c>
      <c r="N36" s="20">
        <v>4074500</v>
      </c>
    </row>
    <row r="37" spans="1:15" s="17" customFormat="1" ht="15" customHeight="1" x14ac:dyDescent="0.2">
      <c r="A37" s="30"/>
      <c r="B37" s="6" t="s">
        <v>36</v>
      </c>
      <c r="C37" s="6" t="s">
        <v>70</v>
      </c>
      <c r="D37" s="15">
        <v>4.92</v>
      </c>
      <c r="E37" s="15">
        <v>4.9400000000000004</v>
      </c>
      <c r="F37" s="15">
        <v>4.9000000000000004</v>
      </c>
      <c r="G37" s="15">
        <v>4.91</v>
      </c>
      <c r="H37" s="15">
        <v>4.92</v>
      </c>
      <c r="I37" s="15">
        <v>4.9000000000000004</v>
      </c>
      <c r="J37" s="42">
        <v>4.9400000000000004</v>
      </c>
      <c r="K37" s="43">
        <v>-0.81</v>
      </c>
      <c r="L37" s="34">
        <v>20</v>
      </c>
      <c r="M37" s="20">
        <v>1440000</v>
      </c>
      <c r="N37" s="20">
        <v>7075600</v>
      </c>
    </row>
    <row r="38" spans="1:15" s="17" customFormat="1" ht="12" customHeight="1" x14ac:dyDescent="0.2">
      <c r="A38" s="30"/>
      <c r="B38" s="6" t="s">
        <v>79</v>
      </c>
      <c r="C38" s="6" t="s">
        <v>80</v>
      </c>
      <c r="D38" s="15">
        <v>2.7</v>
      </c>
      <c r="E38" s="15">
        <v>2.7</v>
      </c>
      <c r="F38" s="15">
        <v>2.65</v>
      </c>
      <c r="G38" s="15">
        <v>2.67</v>
      </c>
      <c r="H38" s="15">
        <v>2.7</v>
      </c>
      <c r="I38" s="15">
        <v>2.67</v>
      </c>
      <c r="J38" s="42">
        <v>2.7</v>
      </c>
      <c r="K38" s="43">
        <v>-1.1100000000000001</v>
      </c>
      <c r="L38" s="34">
        <v>21</v>
      </c>
      <c r="M38" s="20">
        <v>4350000</v>
      </c>
      <c r="N38" s="20">
        <v>11631500</v>
      </c>
    </row>
    <row r="39" spans="1:15" s="17" customFormat="1" ht="14.25" x14ac:dyDescent="0.2">
      <c r="B39" s="6" t="s">
        <v>22</v>
      </c>
      <c r="C39" s="66"/>
      <c r="D39" s="67"/>
      <c r="E39" s="67"/>
      <c r="F39" s="67"/>
      <c r="G39" s="67"/>
      <c r="H39" s="67"/>
      <c r="I39" s="67"/>
      <c r="J39" s="67"/>
      <c r="K39" s="68"/>
      <c r="L39" s="48">
        <f>SUM(L35:L38)</f>
        <v>54</v>
      </c>
      <c r="M39" s="35">
        <f>SUM(M35:M38)</f>
        <v>12197978</v>
      </c>
      <c r="N39" s="35">
        <f>SUM(N35:N38)</f>
        <v>22787344.16</v>
      </c>
    </row>
    <row r="40" spans="1:15" s="17" customFormat="1" ht="14.25" x14ac:dyDescent="0.2">
      <c r="B40" s="63" t="s">
        <v>23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</row>
    <row r="41" spans="1:15" s="17" customFormat="1" ht="14.25" x14ac:dyDescent="0.2">
      <c r="B41" s="6" t="s">
        <v>213</v>
      </c>
      <c r="C41" s="6" t="s">
        <v>212</v>
      </c>
      <c r="D41" s="15">
        <v>1.35</v>
      </c>
      <c r="E41" s="15">
        <v>1.35</v>
      </c>
      <c r="F41" s="15">
        <v>1.35</v>
      </c>
      <c r="G41" s="15">
        <v>1.35</v>
      </c>
      <c r="H41" s="15">
        <v>1.35</v>
      </c>
      <c r="I41" s="15">
        <v>1.35</v>
      </c>
      <c r="J41" s="42">
        <v>1.35</v>
      </c>
      <c r="K41" s="43">
        <v>0</v>
      </c>
      <c r="L41" s="34">
        <v>1</v>
      </c>
      <c r="M41" s="20">
        <v>8000</v>
      </c>
      <c r="N41" s="20">
        <v>10800</v>
      </c>
    </row>
    <row r="42" spans="1:15" s="17" customFormat="1" ht="14.25" x14ac:dyDescent="0.2">
      <c r="B42" s="6" t="s">
        <v>242</v>
      </c>
      <c r="C42" s="6" t="s">
        <v>241</v>
      </c>
      <c r="D42" s="15">
        <v>2.14</v>
      </c>
      <c r="E42" s="15">
        <v>2.14</v>
      </c>
      <c r="F42" s="15">
        <v>1.98</v>
      </c>
      <c r="G42" s="15">
        <v>2.02</v>
      </c>
      <c r="H42" s="15">
        <v>2.16</v>
      </c>
      <c r="I42" s="15">
        <v>2.02</v>
      </c>
      <c r="J42" s="42">
        <v>2.14</v>
      </c>
      <c r="K42" s="43">
        <v>-5.61</v>
      </c>
      <c r="L42" s="34">
        <v>82</v>
      </c>
      <c r="M42" s="20">
        <v>113424048</v>
      </c>
      <c r="N42" s="20">
        <v>228616344.53999999</v>
      </c>
    </row>
    <row r="43" spans="1:15" s="17" customFormat="1" ht="14.25" x14ac:dyDescent="0.2">
      <c r="B43" s="6" t="s">
        <v>158</v>
      </c>
      <c r="C43" s="6" t="s">
        <v>159</v>
      </c>
      <c r="D43" s="15">
        <v>0.25</v>
      </c>
      <c r="E43" s="15">
        <v>0.25</v>
      </c>
      <c r="F43" s="15">
        <v>0.25</v>
      </c>
      <c r="G43" s="15">
        <v>0.25</v>
      </c>
      <c r="H43" s="15">
        <v>0.26</v>
      </c>
      <c r="I43" s="15">
        <v>0.25</v>
      </c>
      <c r="J43" s="42">
        <v>0.26</v>
      </c>
      <c r="K43" s="43">
        <v>-3.85</v>
      </c>
      <c r="L43" s="34">
        <v>9</v>
      </c>
      <c r="M43" s="20">
        <v>43000000</v>
      </c>
      <c r="N43" s="20">
        <v>10750000</v>
      </c>
    </row>
    <row r="44" spans="1:15" s="17" customFormat="1" ht="14.25" x14ac:dyDescent="0.2">
      <c r="B44" s="6" t="s">
        <v>232</v>
      </c>
      <c r="C44" s="6" t="s">
        <v>231</v>
      </c>
      <c r="D44" s="15">
        <v>0.27</v>
      </c>
      <c r="E44" s="15">
        <v>0.27</v>
      </c>
      <c r="F44" s="15">
        <v>0.26</v>
      </c>
      <c r="G44" s="15">
        <v>0.26</v>
      </c>
      <c r="H44" s="15">
        <v>0.27</v>
      </c>
      <c r="I44" s="15">
        <v>0.26</v>
      </c>
      <c r="J44" s="42">
        <v>0.27</v>
      </c>
      <c r="K44" s="43">
        <v>-3.7</v>
      </c>
      <c r="L44" s="34">
        <v>3</v>
      </c>
      <c r="M44" s="20">
        <v>1550000</v>
      </c>
      <c r="N44" s="20">
        <v>403500</v>
      </c>
    </row>
    <row r="45" spans="1:15" s="17" customFormat="1" ht="14.25" x14ac:dyDescent="0.2">
      <c r="B45" s="6" t="s">
        <v>202</v>
      </c>
      <c r="C45" s="6" t="s">
        <v>203</v>
      </c>
      <c r="D45" s="15">
        <v>0.48</v>
      </c>
      <c r="E45" s="15">
        <v>0.48</v>
      </c>
      <c r="F45" s="15">
        <v>0.48</v>
      </c>
      <c r="G45" s="15">
        <v>0.48</v>
      </c>
      <c r="H45" s="15">
        <v>0.48</v>
      </c>
      <c r="I45" s="15">
        <v>0.48</v>
      </c>
      <c r="J45" s="42">
        <v>0.48</v>
      </c>
      <c r="K45" s="43">
        <v>0</v>
      </c>
      <c r="L45" s="34">
        <v>8</v>
      </c>
      <c r="M45" s="20">
        <v>22700000</v>
      </c>
      <c r="N45" s="20">
        <v>10896000</v>
      </c>
    </row>
    <row r="46" spans="1:15" s="17" customFormat="1" ht="14.25" x14ac:dyDescent="0.2">
      <c r="B46" s="6" t="s">
        <v>62</v>
      </c>
      <c r="C46" s="6" t="s">
        <v>63</v>
      </c>
      <c r="D46" s="15">
        <v>0.62</v>
      </c>
      <c r="E46" s="15">
        <v>0.62</v>
      </c>
      <c r="F46" s="15">
        <v>0.62</v>
      </c>
      <c r="G46" s="15">
        <v>0.62</v>
      </c>
      <c r="H46" s="15">
        <v>0.62</v>
      </c>
      <c r="I46" s="15">
        <v>0.62</v>
      </c>
      <c r="J46" s="42">
        <v>0.62</v>
      </c>
      <c r="K46" s="43">
        <v>0</v>
      </c>
      <c r="L46" s="34">
        <v>5</v>
      </c>
      <c r="M46" s="20">
        <v>3500000</v>
      </c>
      <c r="N46" s="20">
        <v>2170000</v>
      </c>
    </row>
    <row r="47" spans="1:15" s="17" customFormat="1" ht="14.25" x14ac:dyDescent="0.2">
      <c r="B47" s="6" t="s">
        <v>107</v>
      </c>
      <c r="C47" s="6" t="s">
        <v>108</v>
      </c>
      <c r="D47" s="15">
        <v>0.3</v>
      </c>
      <c r="E47" s="15">
        <v>0.3</v>
      </c>
      <c r="F47" s="15">
        <v>0.3</v>
      </c>
      <c r="G47" s="15">
        <v>0.3</v>
      </c>
      <c r="H47" s="15">
        <v>0.3</v>
      </c>
      <c r="I47" s="15">
        <v>0.3</v>
      </c>
      <c r="J47" s="42">
        <v>0.3</v>
      </c>
      <c r="K47" s="43">
        <v>0</v>
      </c>
      <c r="L47" s="34">
        <v>1</v>
      </c>
      <c r="M47" s="20">
        <v>2500000</v>
      </c>
      <c r="N47" s="20">
        <v>750000</v>
      </c>
    </row>
    <row r="48" spans="1:15" s="17" customFormat="1" ht="15.75" customHeight="1" x14ac:dyDescent="0.2">
      <c r="B48" s="6" t="s">
        <v>24</v>
      </c>
      <c r="C48" s="66"/>
      <c r="D48" s="67"/>
      <c r="E48" s="67"/>
      <c r="F48" s="67"/>
      <c r="G48" s="67"/>
      <c r="H48" s="67"/>
      <c r="I48" s="67"/>
      <c r="J48" s="67"/>
      <c r="K48" s="68"/>
      <c r="L48" s="48">
        <f>SUM(L41:L47)</f>
        <v>109</v>
      </c>
      <c r="M48" s="35">
        <f>SUM(M41:M47)</f>
        <v>186682048</v>
      </c>
      <c r="N48" s="35">
        <f>SUM(N41:N47)</f>
        <v>253596644.53999999</v>
      </c>
    </row>
    <row r="49" spans="2:14" s="17" customFormat="1" ht="13.5" customHeight="1" x14ac:dyDescent="0.2">
      <c r="B49" s="63" t="s">
        <v>25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2:14" s="17" customFormat="1" ht="12" customHeight="1" x14ac:dyDescent="0.2">
      <c r="B50" s="6" t="s">
        <v>236</v>
      </c>
      <c r="C50" s="6" t="s">
        <v>237</v>
      </c>
      <c r="D50" s="15">
        <v>4.5</v>
      </c>
      <c r="E50" s="15">
        <v>4.5</v>
      </c>
      <c r="F50" s="15">
        <v>4.5</v>
      </c>
      <c r="G50" s="15">
        <v>4.5</v>
      </c>
      <c r="H50" s="15">
        <v>4.5</v>
      </c>
      <c r="I50" s="15">
        <v>4.5</v>
      </c>
      <c r="J50" s="42">
        <v>4.5</v>
      </c>
      <c r="K50" s="43">
        <v>0</v>
      </c>
      <c r="L50" s="34">
        <v>1</v>
      </c>
      <c r="M50" s="20">
        <v>90000</v>
      </c>
      <c r="N50" s="20">
        <v>405000</v>
      </c>
    </row>
    <row r="51" spans="2:14" s="17" customFormat="1" ht="12" customHeight="1" x14ac:dyDescent="0.2">
      <c r="B51" s="6" t="s">
        <v>119</v>
      </c>
      <c r="C51" s="6" t="s">
        <v>120</v>
      </c>
      <c r="D51" s="15">
        <v>7.5</v>
      </c>
      <c r="E51" s="15">
        <v>7.5</v>
      </c>
      <c r="F51" s="15">
        <v>7.35</v>
      </c>
      <c r="G51" s="15">
        <v>7.42</v>
      </c>
      <c r="H51" s="15">
        <v>7.62</v>
      </c>
      <c r="I51" s="15">
        <v>7.35</v>
      </c>
      <c r="J51" s="42">
        <v>7.6</v>
      </c>
      <c r="K51" s="43">
        <v>-3.29</v>
      </c>
      <c r="L51" s="34">
        <v>7</v>
      </c>
      <c r="M51" s="20">
        <v>1458780</v>
      </c>
      <c r="N51" s="20">
        <v>10820850</v>
      </c>
    </row>
    <row r="52" spans="2:14" s="17" customFormat="1" ht="12" customHeight="1" x14ac:dyDescent="0.2">
      <c r="B52" s="6" t="s">
        <v>75</v>
      </c>
      <c r="C52" s="6" t="s">
        <v>74</v>
      </c>
      <c r="D52" s="15">
        <v>26.8</v>
      </c>
      <c r="E52" s="15">
        <v>26.8</v>
      </c>
      <c r="F52" s="15">
        <v>26.04</v>
      </c>
      <c r="G52" s="15">
        <v>26.52</v>
      </c>
      <c r="H52" s="15">
        <v>26.91</v>
      </c>
      <c r="I52" s="15">
        <v>26.5</v>
      </c>
      <c r="J52" s="42">
        <v>26.8</v>
      </c>
      <c r="K52" s="43">
        <v>-1.1200000000000001</v>
      </c>
      <c r="L52" s="34">
        <v>29</v>
      </c>
      <c r="M52" s="20">
        <v>2613834</v>
      </c>
      <c r="N52" s="20">
        <v>69326515.700000003</v>
      </c>
    </row>
    <row r="53" spans="2:14" s="17" customFormat="1" ht="12" customHeight="1" x14ac:dyDescent="0.2">
      <c r="B53" s="6" t="s">
        <v>173</v>
      </c>
      <c r="C53" s="6" t="s">
        <v>174</v>
      </c>
      <c r="D53" s="15">
        <v>9.65</v>
      </c>
      <c r="E53" s="15">
        <v>9.85</v>
      </c>
      <c r="F53" s="15">
        <v>9.65</v>
      </c>
      <c r="G53" s="15">
        <v>9.7200000000000006</v>
      </c>
      <c r="H53" s="15">
        <v>9.7799999999999994</v>
      </c>
      <c r="I53" s="15">
        <v>9.7100000000000009</v>
      </c>
      <c r="J53" s="42">
        <v>9.84</v>
      </c>
      <c r="K53" s="43">
        <v>-1.32</v>
      </c>
      <c r="L53" s="34">
        <v>14</v>
      </c>
      <c r="M53" s="20">
        <v>1400000</v>
      </c>
      <c r="N53" s="20">
        <v>13611800</v>
      </c>
    </row>
    <row r="54" spans="2:14" s="17" customFormat="1" ht="12" customHeight="1" x14ac:dyDescent="0.2">
      <c r="B54" s="6" t="s">
        <v>245</v>
      </c>
      <c r="C54" s="6" t="s">
        <v>244</v>
      </c>
      <c r="D54" s="15">
        <v>3</v>
      </c>
      <c r="E54" s="15">
        <v>3</v>
      </c>
      <c r="F54" s="15">
        <v>3</v>
      </c>
      <c r="G54" s="15">
        <v>3</v>
      </c>
      <c r="H54" s="15">
        <v>3.42</v>
      </c>
      <c r="I54" s="15">
        <v>3</v>
      </c>
      <c r="J54" s="42">
        <v>3.15</v>
      </c>
      <c r="K54" s="43">
        <v>-4.76</v>
      </c>
      <c r="L54" s="34">
        <v>1</v>
      </c>
      <c r="M54" s="20">
        <v>47022</v>
      </c>
      <c r="N54" s="20">
        <v>141066</v>
      </c>
    </row>
    <row r="55" spans="2:14" s="17" customFormat="1" ht="12" customHeight="1" x14ac:dyDescent="0.2">
      <c r="B55" s="6" t="s">
        <v>26</v>
      </c>
      <c r="C55" s="66"/>
      <c r="D55" s="67"/>
      <c r="E55" s="67"/>
      <c r="F55" s="67"/>
      <c r="G55" s="67"/>
      <c r="H55" s="67"/>
      <c r="I55" s="67"/>
      <c r="J55" s="67"/>
      <c r="K55" s="68"/>
      <c r="L55" s="48">
        <f>SUM(L50:L54)</f>
        <v>52</v>
      </c>
      <c r="M55" s="35">
        <f>SUM(M50:M54)</f>
        <v>5609636</v>
      </c>
      <c r="N55" s="35">
        <f>SUM(N50:N54)</f>
        <v>94305231.700000003</v>
      </c>
    </row>
    <row r="56" spans="2:14" s="17" customFormat="1" ht="12" customHeight="1" x14ac:dyDescent="0.2">
      <c r="B56" s="63" t="s">
        <v>41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5"/>
    </row>
    <row r="57" spans="2:14" s="17" customFormat="1" ht="12" customHeight="1" x14ac:dyDescent="0.2">
      <c r="B57" s="6" t="s">
        <v>102</v>
      </c>
      <c r="C57" s="6" t="s">
        <v>103</v>
      </c>
      <c r="D57" s="15">
        <v>1.4</v>
      </c>
      <c r="E57" s="15">
        <v>1.4</v>
      </c>
      <c r="F57" s="15">
        <v>1.4</v>
      </c>
      <c r="G57" s="15">
        <v>1.4</v>
      </c>
      <c r="H57" s="15">
        <v>1.4</v>
      </c>
      <c r="I57" s="15">
        <v>1.4</v>
      </c>
      <c r="J57" s="42">
        <v>1.4</v>
      </c>
      <c r="K57" s="43">
        <v>0</v>
      </c>
      <c r="L57" s="34">
        <v>1</v>
      </c>
      <c r="M57" s="20">
        <v>250000</v>
      </c>
      <c r="N57" s="20">
        <v>350000</v>
      </c>
    </row>
    <row r="58" spans="2:14" s="17" customFormat="1" ht="12" customHeight="1" x14ac:dyDescent="0.2">
      <c r="B58" s="6" t="s">
        <v>171</v>
      </c>
      <c r="C58" s="6" t="s">
        <v>172</v>
      </c>
      <c r="D58" s="15">
        <v>0.43</v>
      </c>
      <c r="E58" s="15">
        <v>0.43</v>
      </c>
      <c r="F58" s="15">
        <v>0.43</v>
      </c>
      <c r="G58" s="15">
        <v>0.43</v>
      </c>
      <c r="H58" s="15">
        <v>0.4</v>
      </c>
      <c r="I58" s="15">
        <v>0.43</v>
      </c>
      <c r="J58" s="42">
        <v>0.4</v>
      </c>
      <c r="K58" s="43">
        <v>7.5</v>
      </c>
      <c r="L58" s="34">
        <v>1</v>
      </c>
      <c r="M58" s="20">
        <v>800000</v>
      </c>
      <c r="N58" s="20">
        <v>344000</v>
      </c>
    </row>
    <row r="59" spans="2:14" s="17" customFormat="1" ht="12" customHeight="1" x14ac:dyDescent="0.2">
      <c r="B59" s="6" t="s">
        <v>243</v>
      </c>
      <c r="C59" s="66"/>
      <c r="D59" s="67"/>
      <c r="E59" s="67"/>
      <c r="F59" s="67"/>
      <c r="G59" s="67"/>
      <c r="H59" s="67"/>
      <c r="I59" s="67"/>
      <c r="J59" s="67"/>
      <c r="K59" s="68"/>
      <c r="L59" s="34">
        <f>SUM(L57:L58)</f>
        <v>2</v>
      </c>
      <c r="M59" s="20">
        <f>SUM(M57:M58)</f>
        <v>1050000</v>
      </c>
      <c r="N59" s="20">
        <f>SUM(N57:N58)</f>
        <v>694000</v>
      </c>
    </row>
    <row r="60" spans="2:14" s="17" customFormat="1" ht="15" customHeight="1" x14ac:dyDescent="0.2">
      <c r="B60" s="6" t="s">
        <v>240</v>
      </c>
      <c r="C60" s="66"/>
      <c r="D60" s="67"/>
      <c r="E60" s="67"/>
      <c r="F60" s="67"/>
      <c r="G60" s="67"/>
      <c r="H60" s="67"/>
      <c r="I60" s="67"/>
      <c r="J60" s="67"/>
      <c r="K60" s="68"/>
      <c r="L60" s="48">
        <f>L59+L55+L48+L39+L33+L30+L27</f>
        <v>498</v>
      </c>
      <c r="M60" s="20">
        <f t="shared" ref="M60:N60" si="0">M59+M55+M48+M39+M33+M30+M27</f>
        <v>3252002797</v>
      </c>
      <c r="N60" s="20">
        <f t="shared" si="0"/>
        <v>1203533957.6200001</v>
      </c>
    </row>
    <row r="61" spans="2:14" s="17" customFormat="1" ht="21" customHeight="1" x14ac:dyDescent="0.2">
      <c r="B61" s="40" t="s">
        <v>262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</row>
    <row r="62" spans="2:14" s="17" customFormat="1" ht="19.5" customHeight="1" x14ac:dyDescent="0.2">
      <c r="B62" s="38" t="s">
        <v>61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2:14" s="17" customFormat="1" ht="12" customHeight="1" x14ac:dyDescent="0.2">
      <c r="B63"/>
      <c r="C63"/>
      <c r="D63"/>
      <c r="E63"/>
      <c r="F63"/>
      <c r="G63"/>
    </row>
    <row r="65" spans="2:14" ht="12" customHeight="1" x14ac:dyDescent="0.2"/>
    <row r="66" spans="2:14" ht="12" customHeight="1" x14ac:dyDescent="0.2">
      <c r="B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2:14" ht="12" customHeight="1" x14ac:dyDescent="0.2">
      <c r="B67" s="17"/>
      <c r="H67" s="17"/>
      <c r="I67" s="17"/>
      <c r="J67" s="17"/>
      <c r="K67" s="17"/>
      <c r="L67" s="17"/>
      <c r="M67" s="17"/>
      <c r="N67" s="17"/>
    </row>
    <row r="68" spans="2:14" ht="12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2:14" ht="12" customHeight="1" x14ac:dyDescent="0.2">
      <c r="H69" s="17"/>
      <c r="I69" s="17"/>
      <c r="J69" s="17"/>
      <c r="K69" s="17"/>
      <c r="L69" s="17"/>
      <c r="M69" s="17"/>
      <c r="N69" s="17"/>
    </row>
    <row r="70" spans="2:14" ht="12" customHeight="1" x14ac:dyDescent="0.2">
      <c r="H70" s="17"/>
      <c r="I70" s="17"/>
      <c r="J70" s="17"/>
      <c r="K70" s="17"/>
      <c r="L70" s="17"/>
      <c r="M70" s="17"/>
      <c r="N70" s="17"/>
    </row>
    <row r="71" spans="2:14" ht="12" customHeight="1" x14ac:dyDescent="0.2">
      <c r="H71" s="17"/>
      <c r="I71" s="17"/>
      <c r="J71" s="17"/>
      <c r="K71" s="17"/>
      <c r="L71" s="17"/>
      <c r="M71" s="17"/>
      <c r="N71" s="17"/>
    </row>
    <row r="72" spans="2:14" ht="12" customHeight="1" x14ac:dyDescent="0.2"/>
    <row r="73" spans="2:14" ht="12" customHeight="1" x14ac:dyDescent="0.2"/>
    <row r="74" spans="2:14" ht="12" customHeight="1" x14ac:dyDescent="0.2"/>
    <row r="75" spans="2:14" ht="12" customHeight="1" x14ac:dyDescent="0.2"/>
    <row r="76" spans="2:14" ht="12" customHeight="1" x14ac:dyDescent="0.2"/>
    <row r="77" spans="2:14" ht="12" customHeight="1" x14ac:dyDescent="0.2"/>
    <row r="78" spans="2:14" ht="12" customHeight="1" x14ac:dyDescent="0.2"/>
    <row r="79" spans="2:14" ht="12" customHeight="1" x14ac:dyDescent="0.2"/>
    <row r="80" spans="2:14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</sheetData>
  <mergeCells count="22">
    <mergeCell ref="C27:K27"/>
    <mergeCell ref="B28:N28"/>
    <mergeCell ref="B40:N40"/>
    <mergeCell ref="C39:K39"/>
    <mergeCell ref="B31:N31"/>
    <mergeCell ref="C33:K33"/>
    <mergeCell ref="B34:N34"/>
    <mergeCell ref="C4:D4"/>
    <mergeCell ref="C8:D8"/>
    <mergeCell ref="B12:N12"/>
    <mergeCell ref="J8:K8"/>
    <mergeCell ref="C7:D7"/>
    <mergeCell ref="B10:N10"/>
    <mergeCell ref="C5:D5"/>
    <mergeCell ref="C6:D6"/>
    <mergeCell ref="B49:N49"/>
    <mergeCell ref="C30:K30"/>
    <mergeCell ref="C55:K55"/>
    <mergeCell ref="C48:K48"/>
    <mergeCell ref="C60:K60"/>
    <mergeCell ref="C59:K59"/>
    <mergeCell ref="B56:N56"/>
  </mergeCells>
  <pageMargins left="0" right="0" top="0" bottom="0" header="0" footer="0"/>
  <pageSetup paperSize="9" scale="85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>
      <selection activeCell="B1" sqref="B1:E1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8" width="9.875" style="17" bestFit="1" customWidth="1"/>
    <col min="9" max="9" width="11.875" style="17" bestFit="1" customWidth="1"/>
    <col min="10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264" width="9.875" style="17" bestFit="1" customWidth="1"/>
    <col min="265" max="265" width="11.875" style="17" bestFit="1" customWidth="1"/>
    <col min="266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520" width="9.875" style="17" bestFit="1" customWidth="1"/>
    <col min="521" max="521" width="11.875" style="17" bestFit="1" customWidth="1"/>
    <col min="522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776" width="9.875" style="17" bestFit="1" customWidth="1"/>
    <col min="777" max="777" width="11.875" style="17" bestFit="1" customWidth="1"/>
    <col min="778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032" width="9.875" style="17" bestFit="1" customWidth="1"/>
    <col min="1033" max="1033" width="11.875" style="17" bestFit="1" customWidth="1"/>
    <col min="1034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288" width="9.875" style="17" bestFit="1" customWidth="1"/>
    <col min="1289" max="1289" width="11.875" style="17" bestFit="1" customWidth="1"/>
    <col min="1290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544" width="9.875" style="17" bestFit="1" customWidth="1"/>
    <col min="1545" max="1545" width="11.875" style="17" bestFit="1" customWidth="1"/>
    <col min="1546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1800" width="9.875" style="17" bestFit="1" customWidth="1"/>
    <col min="1801" max="1801" width="11.875" style="17" bestFit="1" customWidth="1"/>
    <col min="1802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056" width="9.875" style="17" bestFit="1" customWidth="1"/>
    <col min="2057" max="2057" width="11.875" style="17" bestFit="1" customWidth="1"/>
    <col min="2058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312" width="9.875" style="17" bestFit="1" customWidth="1"/>
    <col min="2313" max="2313" width="11.875" style="17" bestFit="1" customWidth="1"/>
    <col min="2314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568" width="9.875" style="17" bestFit="1" customWidth="1"/>
    <col min="2569" max="2569" width="11.875" style="17" bestFit="1" customWidth="1"/>
    <col min="2570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2824" width="9.875" style="17" bestFit="1" customWidth="1"/>
    <col min="2825" max="2825" width="11.875" style="17" bestFit="1" customWidth="1"/>
    <col min="2826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080" width="9.875" style="17" bestFit="1" customWidth="1"/>
    <col min="3081" max="3081" width="11.875" style="17" bestFit="1" customWidth="1"/>
    <col min="3082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336" width="9.875" style="17" bestFit="1" customWidth="1"/>
    <col min="3337" max="3337" width="11.875" style="17" bestFit="1" customWidth="1"/>
    <col min="3338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592" width="9.875" style="17" bestFit="1" customWidth="1"/>
    <col min="3593" max="3593" width="11.875" style="17" bestFit="1" customWidth="1"/>
    <col min="3594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3848" width="9.875" style="17" bestFit="1" customWidth="1"/>
    <col min="3849" max="3849" width="11.875" style="17" bestFit="1" customWidth="1"/>
    <col min="3850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104" width="9.875" style="17" bestFit="1" customWidth="1"/>
    <col min="4105" max="4105" width="11.875" style="17" bestFit="1" customWidth="1"/>
    <col min="4106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360" width="9.875" style="17" bestFit="1" customWidth="1"/>
    <col min="4361" max="4361" width="11.875" style="17" bestFit="1" customWidth="1"/>
    <col min="4362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616" width="9.875" style="17" bestFit="1" customWidth="1"/>
    <col min="4617" max="4617" width="11.875" style="17" bestFit="1" customWidth="1"/>
    <col min="4618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4872" width="9.875" style="17" bestFit="1" customWidth="1"/>
    <col min="4873" max="4873" width="11.875" style="17" bestFit="1" customWidth="1"/>
    <col min="4874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128" width="9.875" style="17" bestFit="1" customWidth="1"/>
    <col min="5129" max="5129" width="11.875" style="17" bestFit="1" customWidth="1"/>
    <col min="5130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384" width="9.875" style="17" bestFit="1" customWidth="1"/>
    <col min="5385" max="5385" width="11.875" style="17" bestFit="1" customWidth="1"/>
    <col min="5386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640" width="9.875" style="17" bestFit="1" customWidth="1"/>
    <col min="5641" max="5641" width="11.875" style="17" bestFit="1" customWidth="1"/>
    <col min="5642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5896" width="9.875" style="17" bestFit="1" customWidth="1"/>
    <col min="5897" max="5897" width="11.875" style="17" bestFit="1" customWidth="1"/>
    <col min="5898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152" width="9.875" style="17" bestFit="1" customWidth="1"/>
    <col min="6153" max="6153" width="11.875" style="17" bestFit="1" customWidth="1"/>
    <col min="6154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408" width="9.875" style="17" bestFit="1" customWidth="1"/>
    <col min="6409" max="6409" width="11.875" style="17" bestFit="1" customWidth="1"/>
    <col min="6410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664" width="9.875" style="17" bestFit="1" customWidth="1"/>
    <col min="6665" max="6665" width="11.875" style="17" bestFit="1" customWidth="1"/>
    <col min="6666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6920" width="9.875" style="17" bestFit="1" customWidth="1"/>
    <col min="6921" max="6921" width="11.875" style="17" bestFit="1" customWidth="1"/>
    <col min="6922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176" width="9.875" style="17" bestFit="1" customWidth="1"/>
    <col min="7177" max="7177" width="11.875" style="17" bestFit="1" customWidth="1"/>
    <col min="7178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432" width="9.875" style="17" bestFit="1" customWidth="1"/>
    <col min="7433" max="7433" width="11.875" style="17" bestFit="1" customWidth="1"/>
    <col min="7434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688" width="9.875" style="17" bestFit="1" customWidth="1"/>
    <col min="7689" max="7689" width="11.875" style="17" bestFit="1" customWidth="1"/>
    <col min="7690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7944" width="9.875" style="17" bestFit="1" customWidth="1"/>
    <col min="7945" max="7945" width="11.875" style="17" bestFit="1" customWidth="1"/>
    <col min="7946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200" width="9.875" style="17" bestFit="1" customWidth="1"/>
    <col min="8201" max="8201" width="11.875" style="17" bestFit="1" customWidth="1"/>
    <col min="8202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456" width="9.875" style="17" bestFit="1" customWidth="1"/>
    <col min="8457" max="8457" width="11.875" style="17" bestFit="1" customWidth="1"/>
    <col min="8458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712" width="9.875" style="17" bestFit="1" customWidth="1"/>
    <col min="8713" max="8713" width="11.875" style="17" bestFit="1" customWidth="1"/>
    <col min="8714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8968" width="9.875" style="17" bestFit="1" customWidth="1"/>
    <col min="8969" max="8969" width="11.875" style="17" bestFit="1" customWidth="1"/>
    <col min="8970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224" width="9.875" style="17" bestFit="1" customWidth="1"/>
    <col min="9225" max="9225" width="11.875" style="17" bestFit="1" customWidth="1"/>
    <col min="9226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480" width="9.875" style="17" bestFit="1" customWidth="1"/>
    <col min="9481" max="9481" width="11.875" style="17" bestFit="1" customWidth="1"/>
    <col min="9482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736" width="9.875" style="17" bestFit="1" customWidth="1"/>
    <col min="9737" max="9737" width="11.875" style="17" bestFit="1" customWidth="1"/>
    <col min="9738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9992" width="9.875" style="17" bestFit="1" customWidth="1"/>
    <col min="9993" max="9993" width="11.875" style="17" bestFit="1" customWidth="1"/>
    <col min="9994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248" width="9.875" style="17" bestFit="1" customWidth="1"/>
    <col min="10249" max="10249" width="11.875" style="17" bestFit="1" customWidth="1"/>
    <col min="10250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504" width="9.875" style="17" bestFit="1" customWidth="1"/>
    <col min="10505" max="10505" width="11.875" style="17" bestFit="1" customWidth="1"/>
    <col min="10506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0760" width="9.875" style="17" bestFit="1" customWidth="1"/>
    <col min="10761" max="10761" width="11.875" style="17" bestFit="1" customWidth="1"/>
    <col min="10762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016" width="9.875" style="17" bestFit="1" customWidth="1"/>
    <col min="11017" max="11017" width="11.875" style="17" bestFit="1" customWidth="1"/>
    <col min="11018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272" width="9.875" style="17" bestFit="1" customWidth="1"/>
    <col min="11273" max="11273" width="11.875" style="17" bestFit="1" customWidth="1"/>
    <col min="11274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528" width="9.875" style="17" bestFit="1" customWidth="1"/>
    <col min="11529" max="11529" width="11.875" style="17" bestFit="1" customWidth="1"/>
    <col min="11530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1784" width="9.875" style="17" bestFit="1" customWidth="1"/>
    <col min="11785" max="11785" width="11.875" style="17" bestFit="1" customWidth="1"/>
    <col min="11786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040" width="9.875" style="17" bestFit="1" customWidth="1"/>
    <col min="12041" max="12041" width="11.875" style="17" bestFit="1" customWidth="1"/>
    <col min="12042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296" width="9.875" style="17" bestFit="1" customWidth="1"/>
    <col min="12297" max="12297" width="11.875" style="17" bestFit="1" customWidth="1"/>
    <col min="12298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552" width="9.875" style="17" bestFit="1" customWidth="1"/>
    <col min="12553" max="12553" width="11.875" style="17" bestFit="1" customWidth="1"/>
    <col min="12554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2808" width="9.875" style="17" bestFit="1" customWidth="1"/>
    <col min="12809" max="12809" width="11.875" style="17" bestFit="1" customWidth="1"/>
    <col min="12810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064" width="9.875" style="17" bestFit="1" customWidth="1"/>
    <col min="13065" max="13065" width="11.875" style="17" bestFit="1" customWidth="1"/>
    <col min="13066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320" width="9.875" style="17" bestFit="1" customWidth="1"/>
    <col min="13321" max="13321" width="11.875" style="17" bestFit="1" customWidth="1"/>
    <col min="13322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576" width="9.875" style="17" bestFit="1" customWidth="1"/>
    <col min="13577" max="13577" width="11.875" style="17" bestFit="1" customWidth="1"/>
    <col min="13578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3832" width="9.875" style="17" bestFit="1" customWidth="1"/>
    <col min="13833" max="13833" width="11.875" style="17" bestFit="1" customWidth="1"/>
    <col min="13834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088" width="9.875" style="17" bestFit="1" customWidth="1"/>
    <col min="14089" max="14089" width="11.875" style="17" bestFit="1" customWidth="1"/>
    <col min="14090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344" width="9.875" style="17" bestFit="1" customWidth="1"/>
    <col min="14345" max="14345" width="11.875" style="17" bestFit="1" customWidth="1"/>
    <col min="14346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600" width="9.875" style="17" bestFit="1" customWidth="1"/>
    <col min="14601" max="14601" width="11.875" style="17" bestFit="1" customWidth="1"/>
    <col min="14602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4856" width="9.875" style="17" bestFit="1" customWidth="1"/>
    <col min="14857" max="14857" width="11.875" style="17" bestFit="1" customWidth="1"/>
    <col min="14858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112" width="9.875" style="17" bestFit="1" customWidth="1"/>
    <col min="15113" max="15113" width="11.875" style="17" bestFit="1" customWidth="1"/>
    <col min="15114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368" width="9.875" style="17" bestFit="1" customWidth="1"/>
    <col min="15369" max="15369" width="11.875" style="17" bestFit="1" customWidth="1"/>
    <col min="15370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624" width="9.875" style="17" bestFit="1" customWidth="1"/>
    <col min="15625" max="15625" width="11.875" style="17" bestFit="1" customWidth="1"/>
    <col min="15626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5880" width="9.875" style="17" bestFit="1" customWidth="1"/>
    <col min="15881" max="15881" width="11.875" style="17" bestFit="1" customWidth="1"/>
    <col min="15882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136" width="9.875" style="17" bestFit="1" customWidth="1"/>
    <col min="16137" max="16137" width="11.875" style="17" bestFit="1" customWidth="1"/>
    <col min="16138" max="16384" width="9.125" style="17"/>
  </cols>
  <sheetData>
    <row r="1" spans="2:9" ht="18" customHeight="1" x14ac:dyDescent="0.25">
      <c r="B1" s="84" t="s">
        <v>0</v>
      </c>
      <c r="C1" s="84"/>
      <c r="D1" s="84"/>
      <c r="E1" s="84"/>
      <c r="F1" s="53"/>
      <c r="H1" s="54"/>
      <c r="I1" s="54"/>
    </row>
    <row r="2" spans="2:9" ht="18" customHeight="1" x14ac:dyDescent="0.25">
      <c r="B2" s="84" t="s">
        <v>263</v>
      </c>
      <c r="C2" s="84"/>
      <c r="D2" s="84"/>
      <c r="E2" s="84"/>
      <c r="F2" s="84"/>
      <c r="H2" s="54"/>
      <c r="I2" s="54"/>
    </row>
    <row r="3" spans="2:9" ht="18" customHeight="1" x14ac:dyDescent="0.25">
      <c r="B3" s="53" t="s">
        <v>264</v>
      </c>
      <c r="C3" s="53"/>
      <c r="D3" s="53"/>
      <c r="E3" s="53"/>
      <c r="F3" s="53"/>
      <c r="H3" s="54"/>
      <c r="I3" s="54"/>
    </row>
    <row r="4" spans="2:9" ht="18" customHeight="1" x14ac:dyDescent="0.25">
      <c r="B4" s="53"/>
      <c r="C4" s="53"/>
      <c r="D4" s="53"/>
      <c r="E4" s="53"/>
      <c r="F4" s="53"/>
      <c r="H4" s="54"/>
      <c r="I4" s="54"/>
    </row>
    <row r="5" spans="2:9" ht="17.100000000000001" customHeight="1" x14ac:dyDescent="0.2">
      <c r="B5" s="55"/>
      <c r="C5" s="80" t="s">
        <v>265</v>
      </c>
      <c r="D5" s="80"/>
      <c r="E5" s="55"/>
      <c r="F5" s="55"/>
      <c r="H5" s="54"/>
      <c r="I5" s="54"/>
    </row>
    <row r="6" spans="2:9" ht="32.25" customHeight="1" x14ac:dyDescent="0.2">
      <c r="B6" s="56" t="s">
        <v>9</v>
      </c>
      <c r="C6" s="57" t="s">
        <v>10</v>
      </c>
      <c r="D6" s="58" t="s">
        <v>266</v>
      </c>
      <c r="E6" s="57" t="s">
        <v>267</v>
      </c>
      <c r="F6" s="57" t="s">
        <v>268</v>
      </c>
      <c r="H6" s="54"/>
      <c r="I6" s="54"/>
    </row>
    <row r="7" spans="2:9" ht="17.100000000000001" customHeight="1" x14ac:dyDescent="0.2">
      <c r="B7" s="81" t="s">
        <v>269</v>
      </c>
      <c r="C7" s="82"/>
      <c r="D7" s="82"/>
      <c r="E7" s="82"/>
      <c r="F7" s="83"/>
    </row>
    <row r="8" spans="2:9" ht="17.100000000000001" customHeight="1" x14ac:dyDescent="0.2">
      <c r="B8" s="59" t="s">
        <v>71</v>
      </c>
      <c r="C8" s="59" t="s">
        <v>72</v>
      </c>
      <c r="D8" s="59">
        <v>48</v>
      </c>
      <c r="E8" s="59">
        <v>164960000</v>
      </c>
      <c r="F8" s="59">
        <v>111772800</v>
      </c>
    </row>
    <row r="9" spans="2:9" ht="17.100000000000001" customHeight="1" x14ac:dyDescent="0.2">
      <c r="B9" s="60" t="s">
        <v>270</v>
      </c>
      <c r="C9" s="61"/>
      <c r="D9" s="59">
        <f>SUM(D8)</f>
        <v>48</v>
      </c>
      <c r="E9" s="59">
        <f>SUM(E8)</f>
        <v>164960000</v>
      </c>
      <c r="F9" s="59">
        <f>SUM(F8)</f>
        <v>111772800</v>
      </c>
    </row>
    <row r="10" spans="2:9" ht="17.100000000000001" customHeight="1" x14ac:dyDescent="0.2">
      <c r="B10" s="81" t="s">
        <v>23</v>
      </c>
      <c r="C10" s="82"/>
      <c r="D10" s="82"/>
      <c r="E10" s="82"/>
      <c r="F10" s="83"/>
    </row>
    <row r="11" spans="2:9" ht="17.100000000000001" customHeight="1" x14ac:dyDescent="0.2">
      <c r="B11" s="59" t="s">
        <v>242</v>
      </c>
      <c r="C11" s="62" t="s">
        <v>241</v>
      </c>
      <c r="D11" s="59">
        <v>4</v>
      </c>
      <c r="E11" s="59">
        <v>50330000</v>
      </c>
      <c r="F11" s="59">
        <v>100656700</v>
      </c>
    </row>
    <row r="12" spans="2:9" ht="17.100000000000001" customHeight="1" x14ac:dyDescent="0.2">
      <c r="B12" s="60" t="s">
        <v>271</v>
      </c>
      <c r="C12" s="61"/>
      <c r="D12" s="59">
        <f>SUM(D11)</f>
        <v>4</v>
      </c>
      <c r="E12" s="59">
        <f>SUM(E11)</f>
        <v>50330000</v>
      </c>
      <c r="F12" s="59">
        <f>SUM(F11)</f>
        <v>100656700</v>
      </c>
    </row>
    <row r="13" spans="2:9" ht="17.100000000000001" customHeight="1" x14ac:dyDescent="0.2">
      <c r="B13" s="81" t="s">
        <v>272</v>
      </c>
      <c r="C13" s="82"/>
      <c r="D13" s="82"/>
      <c r="E13" s="82"/>
      <c r="F13" s="83"/>
    </row>
    <row r="14" spans="2:9" ht="17.100000000000001" customHeight="1" x14ac:dyDescent="0.2">
      <c r="B14" s="59" t="s">
        <v>173</v>
      </c>
      <c r="C14" s="62" t="s">
        <v>174</v>
      </c>
      <c r="D14" s="59">
        <v>8</v>
      </c>
      <c r="E14" s="59">
        <v>750000</v>
      </c>
      <c r="F14" s="59">
        <v>7334300</v>
      </c>
    </row>
    <row r="15" spans="2:9" ht="17.100000000000001" customHeight="1" x14ac:dyDescent="0.2">
      <c r="B15" s="60" t="s">
        <v>273</v>
      </c>
      <c r="C15" s="61"/>
      <c r="D15" s="59">
        <f>SUM(D14)</f>
        <v>8</v>
      </c>
      <c r="E15" s="59">
        <f>SUM(E14)</f>
        <v>750000</v>
      </c>
      <c r="F15" s="59">
        <f>SUM(F14)</f>
        <v>7334300</v>
      </c>
    </row>
    <row r="16" spans="2:9" ht="15.75" x14ac:dyDescent="0.2">
      <c r="B16" s="78" t="s">
        <v>274</v>
      </c>
      <c r="C16" s="79"/>
      <c r="D16" s="59">
        <f>D15+D12+D9</f>
        <v>60</v>
      </c>
      <c r="E16" s="59">
        <f>E15+E12+E9</f>
        <v>216040000</v>
      </c>
      <c r="F16" s="59">
        <f>F15+F12+F9</f>
        <v>219763800</v>
      </c>
    </row>
    <row r="19" spans="2:6" ht="18" x14ac:dyDescent="0.2">
      <c r="B19" s="55"/>
      <c r="C19" s="80" t="s">
        <v>275</v>
      </c>
      <c r="D19" s="80"/>
      <c r="E19" s="55"/>
      <c r="F19" s="55"/>
    </row>
    <row r="20" spans="2:6" ht="15" x14ac:dyDescent="0.2">
      <c r="B20" s="56" t="s">
        <v>9</v>
      </c>
      <c r="C20" s="57" t="s">
        <v>10</v>
      </c>
      <c r="D20" s="58" t="s">
        <v>266</v>
      </c>
      <c r="E20" s="57" t="s">
        <v>267</v>
      </c>
      <c r="F20" s="57" t="s">
        <v>268</v>
      </c>
    </row>
    <row r="21" spans="2:6" ht="15.75" x14ac:dyDescent="0.2">
      <c r="B21" s="81" t="s">
        <v>269</v>
      </c>
      <c r="C21" s="82"/>
      <c r="D21" s="82"/>
      <c r="E21" s="82"/>
      <c r="F21" s="83"/>
    </row>
    <row r="22" spans="2:6" x14ac:dyDescent="0.2">
      <c r="B22" s="59" t="s">
        <v>276</v>
      </c>
      <c r="C22" s="62" t="s">
        <v>170</v>
      </c>
      <c r="D22" s="62">
        <v>3</v>
      </c>
      <c r="E22" s="62">
        <v>4130000</v>
      </c>
      <c r="F22" s="59">
        <v>1321600</v>
      </c>
    </row>
    <row r="23" spans="2:6" x14ac:dyDescent="0.2">
      <c r="B23" s="59" t="s">
        <v>277</v>
      </c>
      <c r="C23" s="62" t="s">
        <v>45</v>
      </c>
      <c r="D23" s="62">
        <v>2</v>
      </c>
      <c r="E23" s="62">
        <v>10000000</v>
      </c>
      <c r="F23" s="59">
        <v>3300000</v>
      </c>
    </row>
    <row r="24" spans="2:6" x14ac:dyDescent="0.2">
      <c r="B24" s="59" t="s">
        <v>136</v>
      </c>
      <c r="C24" s="62" t="s">
        <v>153</v>
      </c>
      <c r="D24" s="62">
        <v>5</v>
      </c>
      <c r="E24" s="62">
        <v>35682500</v>
      </c>
      <c r="F24" s="59">
        <v>16770775</v>
      </c>
    </row>
    <row r="25" spans="2:6" x14ac:dyDescent="0.2">
      <c r="B25" s="59" t="s">
        <v>278</v>
      </c>
      <c r="C25" s="62" t="s">
        <v>147</v>
      </c>
      <c r="D25" s="62">
        <v>3</v>
      </c>
      <c r="E25" s="62">
        <v>10600000</v>
      </c>
      <c r="F25" s="59">
        <v>1484000</v>
      </c>
    </row>
    <row r="26" spans="2:6" x14ac:dyDescent="0.2">
      <c r="B26" s="59" t="s">
        <v>100</v>
      </c>
      <c r="C26" s="62" t="s">
        <v>101</v>
      </c>
      <c r="D26" s="62">
        <v>4</v>
      </c>
      <c r="E26" s="62">
        <v>11008333</v>
      </c>
      <c r="F26" s="59">
        <v>11888999.640000001</v>
      </c>
    </row>
    <row r="27" spans="2:6" ht="15" x14ac:dyDescent="0.2">
      <c r="B27" s="60" t="s">
        <v>270</v>
      </c>
      <c r="C27" s="61"/>
      <c r="D27" s="59">
        <f>SUM(D22:D26)</f>
        <v>17</v>
      </c>
      <c r="E27" s="59">
        <f>SUM(E22:E26)</f>
        <v>71420833</v>
      </c>
      <c r="F27" s="59">
        <f>SUM(F22:F26)</f>
        <v>34765374.640000001</v>
      </c>
    </row>
    <row r="28" spans="2:6" ht="15.75" x14ac:dyDescent="0.2">
      <c r="B28" s="81" t="s">
        <v>21</v>
      </c>
      <c r="C28" s="82"/>
      <c r="D28" s="82"/>
      <c r="E28" s="82"/>
      <c r="F28" s="83"/>
    </row>
    <row r="29" spans="2:6" x14ac:dyDescent="0.2">
      <c r="B29" s="59" t="s">
        <v>79</v>
      </c>
      <c r="C29" s="62" t="s">
        <v>80</v>
      </c>
      <c r="D29" s="62">
        <v>7</v>
      </c>
      <c r="E29" s="62">
        <v>1675000</v>
      </c>
      <c r="F29" s="59">
        <v>4476250</v>
      </c>
    </row>
    <row r="30" spans="2:6" ht="15" x14ac:dyDescent="0.2">
      <c r="B30" s="60" t="s">
        <v>279</v>
      </c>
      <c r="C30" s="62"/>
      <c r="D30" s="62">
        <f>SUM(D29)</f>
        <v>7</v>
      </c>
      <c r="E30" s="62">
        <f>SUM(E29)</f>
        <v>1675000</v>
      </c>
      <c r="F30" s="59">
        <f>SUM(F29)</f>
        <v>4476250</v>
      </c>
    </row>
    <row r="31" spans="2:6" ht="15.75" x14ac:dyDescent="0.2">
      <c r="B31" s="81" t="s">
        <v>272</v>
      </c>
      <c r="C31" s="82"/>
      <c r="D31" s="82"/>
      <c r="E31" s="82"/>
      <c r="F31" s="83"/>
    </row>
    <row r="32" spans="2:6" x14ac:dyDescent="0.2">
      <c r="B32" s="59" t="s">
        <v>75</v>
      </c>
      <c r="C32" s="62" t="s">
        <v>74</v>
      </c>
      <c r="D32" s="59">
        <v>7</v>
      </c>
      <c r="E32" s="59">
        <v>500000</v>
      </c>
      <c r="F32" s="59">
        <v>13180000</v>
      </c>
    </row>
    <row r="33" spans="2:6" ht="15" x14ac:dyDescent="0.2">
      <c r="B33" s="60" t="s">
        <v>273</v>
      </c>
      <c r="C33" s="61"/>
      <c r="D33" s="59">
        <f>SUM(D32)</f>
        <v>7</v>
      </c>
      <c r="E33" s="59">
        <f>SUM(E32)</f>
        <v>500000</v>
      </c>
      <c r="F33" s="59">
        <f>SUM(F32)</f>
        <v>13180000</v>
      </c>
    </row>
    <row r="34" spans="2:6" ht="15.75" x14ac:dyDescent="0.2">
      <c r="B34" s="81" t="s">
        <v>117</v>
      </c>
      <c r="C34" s="82"/>
      <c r="D34" s="82"/>
      <c r="E34" s="82"/>
      <c r="F34" s="83"/>
    </row>
    <row r="35" spans="2:6" x14ac:dyDescent="0.2">
      <c r="B35" s="59" t="s">
        <v>280</v>
      </c>
      <c r="C35" s="59" t="s">
        <v>155</v>
      </c>
      <c r="D35" s="59">
        <v>2</v>
      </c>
      <c r="E35" s="59">
        <v>140000</v>
      </c>
      <c r="F35" s="59">
        <v>680000</v>
      </c>
    </row>
    <row r="36" spans="2:6" ht="15" x14ac:dyDescent="0.2">
      <c r="B36" s="60" t="s">
        <v>281</v>
      </c>
      <c r="C36" s="61"/>
      <c r="D36" s="59">
        <f>SUM(D35)</f>
        <v>2</v>
      </c>
      <c r="E36" s="59">
        <f>SUM(E35)</f>
        <v>140000</v>
      </c>
      <c r="F36" s="59">
        <f>SUM(F35)</f>
        <v>680000</v>
      </c>
    </row>
    <row r="37" spans="2:6" ht="15.75" x14ac:dyDescent="0.2">
      <c r="B37" s="78" t="s">
        <v>274</v>
      </c>
      <c r="C37" s="79"/>
      <c r="D37" s="59">
        <f>D36+D33+D30+D27</f>
        <v>33</v>
      </c>
      <c r="E37" s="59">
        <f>E36+E33+E30+E27</f>
        <v>73735833</v>
      </c>
      <c r="F37" s="59">
        <f>F36+F33+F30+F27</f>
        <v>53101624.640000001</v>
      </c>
    </row>
    <row r="39" spans="2:6" ht="18" x14ac:dyDescent="0.25">
      <c r="B39" s="53"/>
      <c r="C39" s="53"/>
      <c r="D39" s="53"/>
      <c r="E39" s="53"/>
      <c r="F39" s="53"/>
    </row>
  </sheetData>
  <mergeCells count="13">
    <mergeCell ref="B13:F13"/>
    <mergeCell ref="B1:E1"/>
    <mergeCell ref="B2:F2"/>
    <mergeCell ref="C5:D5"/>
    <mergeCell ref="B7:F7"/>
    <mergeCell ref="B10:F10"/>
    <mergeCell ref="B37:C37"/>
    <mergeCell ref="B16:C16"/>
    <mergeCell ref="C19:D19"/>
    <mergeCell ref="B21:F21"/>
    <mergeCell ref="B28:F28"/>
    <mergeCell ref="B31:F31"/>
    <mergeCell ref="B34:F34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workbookViewId="0">
      <selection activeCell="B1" sqref="B1:G1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23.5" customWidth="1"/>
    <col min="6" max="6" width="7.75" customWidth="1"/>
    <col min="7" max="7" width="8.875" customWidth="1"/>
    <col min="8" max="8" width="7.375" customWidth="1"/>
    <col min="9" max="10" width="8.125" style="17"/>
  </cols>
  <sheetData>
    <row r="1" spans="2:13" ht="24" customHeight="1" x14ac:dyDescent="0.2">
      <c r="B1" s="88" t="s">
        <v>252</v>
      </c>
      <c r="C1" s="88"/>
      <c r="D1" s="88"/>
      <c r="E1" s="88"/>
      <c r="F1" s="88"/>
      <c r="G1" s="88"/>
    </row>
    <row r="2" spans="2:13" ht="52.5" customHeight="1" x14ac:dyDescent="0.2">
      <c r="B2" s="1" t="s">
        <v>9</v>
      </c>
      <c r="C2" s="1" t="s">
        <v>10</v>
      </c>
      <c r="D2" s="1" t="s">
        <v>30</v>
      </c>
      <c r="E2" s="1" t="s">
        <v>31</v>
      </c>
      <c r="F2" s="1" t="s">
        <v>32</v>
      </c>
      <c r="G2" s="1" t="s">
        <v>33</v>
      </c>
      <c r="H2" s="17"/>
      <c r="K2" s="17"/>
      <c r="L2" s="17"/>
      <c r="M2" s="17"/>
    </row>
    <row r="3" spans="2:13" s="17" customFormat="1" ht="15" customHeight="1" x14ac:dyDescent="0.2">
      <c r="B3" s="85" t="s">
        <v>50</v>
      </c>
      <c r="C3" s="86"/>
      <c r="D3" s="86"/>
      <c r="E3" s="86"/>
      <c r="F3" s="86"/>
      <c r="G3" s="87"/>
    </row>
    <row r="4" spans="2:13" s="17" customFormat="1" ht="15.75" customHeight="1" x14ac:dyDescent="0.2">
      <c r="B4" s="7" t="s">
        <v>85</v>
      </c>
      <c r="C4" s="7" t="s">
        <v>86</v>
      </c>
      <c r="D4" s="13">
        <v>0.31</v>
      </c>
      <c r="E4" s="10" t="s">
        <v>35</v>
      </c>
      <c r="F4" s="11" t="s">
        <v>29</v>
      </c>
      <c r="G4" s="11" t="s">
        <v>29</v>
      </c>
    </row>
    <row r="5" spans="2:13" s="17" customFormat="1" ht="15.75" customHeight="1" x14ac:dyDescent="0.2">
      <c r="B5" s="7" t="s">
        <v>82</v>
      </c>
      <c r="C5" s="7" t="s">
        <v>83</v>
      </c>
      <c r="D5" s="13">
        <v>0.3</v>
      </c>
      <c r="E5" s="10" t="s">
        <v>35</v>
      </c>
      <c r="F5" s="11" t="s">
        <v>29</v>
      </c>
      <c r="G5" s="11" t="s">
        <v>29</v>
      </c>
    </row>
    <row r="6" spans="2:13" s="17" customFormat="1" ht="15.75" customHeight="1" x14ac:dyDescent="0.2">
      <c r="B6" s="7" t="s">
        <v>109</v>
      </c>
      <c r="C6" s="7" t="s">
        <v>110</v>
      </c>
      <c r="D6" s="13">
        <v>0.43</v>
      </c>
      <c r="E6" s="10" t="s">
        <v>35</v>
      </c>
      <c r="F6" s="11" t="s">
        <v>29</v>
      </c>
      <c r="G6" s="11" t="s">
        <v>29</v>
      </c>
    </row>
    <row r="7" spans="2:13" s="17" customFormat="1" ht="15.75" customHeight="1" x14ac:dyDescent="0.2">
      <c r="B7" s="7" t="s">
        <v>156</v>
      </c>
      <c r="C7" s="7" t="s">
        <v>157</v>
      </c>
      <c r="D7" s="13">
        <v>0.56999999999999995</v>
      </c>
      <c r="E7" s="10" t="s">
        <v>35</v>
      </c>
      <c r="F7" s="11" t="s">
        <v>29</v>
      </c>
      <c r="G7" s="11" t="s">
        <v>29</v>
      </c>
    </row>
    <row r="8" spans="2:13" s="17" customFormat="1" ht="15.75" customHeight="1" x14ac:dyDescent="0.2">
      <c r="B8" s="7" t="s">
        <v>214</v>
      </c>
      <c r="C8" s="7" t="s">
        <v>215</v>
      </c>
      <c r="D8" s="13">
        <v>0.21</v>
      </c>
      <c r="E8" s="10" t="s">
        <v>35</v>
      </c>
      <c r="F8" s="11" t="s">
        <v>29</v>
      </c>
      <c r="G8" s="11" t="s">
        <v>29</v>
      </c>
    </row>
    <row r="9" spans="2:13" s="17" customFormat="1" ht="15.75" customHeight="1" x14ac:dyDescent="0.2">
      <c r="B9" s="7" t="s">
        <v>124</v>
      </c>
      <c r="C9" s="7" t="s">
        <v>125</v>
      </c>
      <c r="D9" s="13">
        <v>1</v>
      </c>
      <c r="E9" s="10" t="s">
        <v>35</v>
      </c>
      <c r="F9" s="11" t="s">
        <v>29</v>
      </c>
      <c r="G9" s="11" t="s">
        <v>29</v>
      </c>
    </row>
    <row r="10" spans="2:13" s="17" customFormat="1" ht="15.75" customHeight="1" x14ac:dyDescent="0.2">
      <c r="B10" s="7" t="s">
        <v>113</v>
      </c>
      <c r="C10" s="7" t="s">
        <v>114</v>
      </c>
      <c r="D10" s="13">
        <v>0.48</v>
      </c>
      <c r="E10" s="10" t="s">
        <v>35</v>
      </c>
      <c r="F10" s="11" t="s">
        <v>29</v>
      </c>
      <c r="G10" s="11" t="s">
        <v>29</v>
      </c>
    </row>
    <row r="11" spans="2:13" s="17" customFormat="1" ht="15.75" customHeight="1" x14ac:dyDescent="0.2">
      <c r="B11" s="85" t="s">
        <v>117</v>
      </c>
      <c r="C11" s="86"/>
      <c r="D11" s="86"/>
      <c r="E11" s="86"/>
      <c r="F11" s="86"/>
      <c r="G11" s="87"/>
    </row>
    <row r="12" spans="2:13" s="17" customFormat="1" ht="15.75" customHeight="1" x14ac:dyDescent="0.2">
      <c r="B12" s="7" t="s">
        <v>67</v>
      </c>
      <c r="C12" s="7" t="s">
        <v>73</v>
      </c>
      <c r="D12" s="13">
        <v>3.05</v>
      </c>
      <c r="E12" s="10" t="s">
        <v>35</v>
      </c>
      <c r="F12" s="11" t="s">
        <v>29</v>
      </c>
      <c r="G12" s="11" t="s">
        <v>29</v>
      </c>
    </row>
    <row r="13" spans="2:13" s="17" customFormat="1" ht="15" customHeight="1" x14ac:dyDescent="0.2">
      <c r="B13" s="85" t="s">
        <v>48</v>
      </c>
      <c r="C13" s="86"/>
      <c r="D13" s="86"/>
      <c r="E13" s="86"/>
      <c r="F13" s="86"/>
      <c r="G13" s="87"/>
    </row>
    <row r="14" spans="2:13" s="17" customFormat="1" ht="15" customHeight="1" x14ac:dyDescent="0.2">
      <c r="B14" s="7" t="s">
        <v>199</v>
      </c>
      <c r="C14" s="7" t="s">
        <v>200</v>
      </c>
      <c r="D14" s="13">
        <v>0.33</v>
      </c>
      <c r="E14" s="10" t="s">
        <v>35</v>
      </c>
      <c r="F14" s="11" t="s">
        <v>29</v>
      </c>
      <c r="G14" s="11" t="s">
        <v>29</v>
      </c>
    </row>
    <row r="15" spans="2:13" s="17" customFormat="1" ht="15" customHeight="1" x14ac:dyDescent="0.2">
      <c r="B15" s="7" t="s">
        <v>77</v>
      </c>
      <c r="C15" s="7" t="s">
        <v>78</v>
      </c>
      <c r="D15" s="13">
        <v>0.57999999999999996</v>
      </c>
      <c r="E15" s="10" t="s">
        <v>35</v>
      </c>
      <c r="F15" s="11" t="s">
        <v>29</v>
      </c>
      <c r="G15" s="11" t="s">
        <v>29</v>
      </c>
    </row>
    <row r="16" spans="2:13" s="17" customFormat="1" ht="15" customHeight="1" x14ac:dyDescent="0.2">
      <c r="B16" s="7" t="s">
        <v>255</v>
      </c>
      <c r="C16" s="7" t="s">
        <v>256</v>
      </c>
      <c r="D16" s="13">
        <v>0.94</v>
      </c>
      <c r="E16" s="10" t="s">
        <v>35</v>
      </c>
      <c r="F16" s="11" t="s">
        <v>29</v>
      </c>
      <c r="G16" s="11" t="s">
        <v>29</v>
      </c>
    </row>
    <row r="17" spans="2:7" s="17" customFormat="1" ht="15" customHeight="1" x14ac:dyDescent="0.2">
      <c r="B17" s="85" t="s">
        <v>28</v>
      </c>
      <c r="C17" s="86"/>
      <c r="D17" s="86"/>
      <c r="E17" s="86"/>
      <c r="F17" s="86"/>
      <c r="G17" s="87"/>
    </row>
    <row r="18" spans="2:7" s="17" customFormat="1" ht="15" customHeight="1" x14ac:dyDescent="0.2">
      <c r="B18" s="51" t="s">
        <v>248</v>
      </c>
      <c r="C18" s="7" t="s">
        <v>249</v>
      </c>
      <c r="D18" s="13">
        <v>0.89</v>
      </c>
      <c r="E18" s="10" t="s">
        <v>35</v>
      </c>
      <c r="F18" s="11" t="s">
        <v>29</v>
      </c>
      <c r="G18" s="11" t="s">
        <v>29</v>
      </c>
    </row>
    <row r="19" spans="2:7" s="17" customFormat="1" ht="15" customHeight="1" x14ac:dyDescent="0.2">
      <c r="B19" s="7" t="s">
        <v>167</v>
      </c>
      <c r="C19" s="7" t="s">
        <v>168</v>
      </c>
      <c r="D19" s="13">
        <v>0.46</v>
      </c>
      <c r="E19" s="10" t="s">
        <v>35</v>
      </c>
      <c r="F19" s="11" t="s">
        <v>29</v>
      </c>
      <c r="G19" s="11" t="s">
        <v>29</v>
      </c>
    </row>
    <row r="20" spans="2:7" s="17" customFormat="1" ht="15" customHeight="1" x14ac:dyDescent="0.2">
      <c r="B20" s="85" t="s">
        <v>21</v>
      </c>
      <c r="C20" s="86"/>
      <c r="D20" s="86"/>
      <c r="E20" s="86"/>
      <c r="F20" s="86"/>
      <c r="G20" s="87"/>
    </row>
    <row r="21" spans="2:7" s="17" customFormat="1" ht="15" customHeight="1" x14ac:dyDescent="0.2">
      <c r="B21" s="7" t="s">
        <v>149</v>
      </c>
      <c r="C21" s="7" t="s">
        <v>150</v>
      </c>
      <c r="D21" s="13">
        <v>11.1</v>
      </c>
      <c r="E21" s="10" t="s">
        <v>35</v>
      </c>
      <c r="F21" s="11" t="s">
        <v>29</v>
      </c>
      <c r="G21" s="11" t="s">
        <v>29</v>
      </c>
    </row>
    <row r="22" spans="2:7" s="17" customFormat="1" ht="15" customHeight="1" x14ac:dyDescent="0.2">
      <c r="B22" s="85" t="s">
        <v>23</v>
      </c>
      <c r="C22" s="86"/>
      <c r="D22" s="86"/>
      <c r="E22" s="86"/>
      <c r="F22" s="86"/>
      <c r="G22" s="87"/>
    </row>
    <row r="23" spans="2:7" s="17" customFormat="1" ht="15" customHeight="1" x14ac:dyDescent="0.2">
      <c r="B23" s="7" t="s">
        <v>37</v>
      </c>
      <c r="C23" s="7" t="s">
        <v>43</v>
      </c>
      <c r="D23" s="13">
        <v>1.3</v>
      </c>
      <c r="E23" s="10" t="s">
        <v>35</v>
      </c>
      <c r="F23" s="11" t="s">
        <v>29</v>
      </c>
      <c r="G23" s="11" t="s">
        <v>29</v>
      </c>
    </row>
    <row r="24" spans="2:7" s="17" customFormat="1" ht="15" customHeight="1" x14ac:dyDescent="0.2">
      <c r="B24" s="7" t="s">
        <v>139</v>
      </c>
      <c r="C24" s="7" t="s">
        <v>140</v>
      </c>
      <c r="D24" s="13">
        <v>0.55000000000000004</v>
      </c>
      <c r="E24" s="10" t="s">
        <v>35</v>
      </c>
      <c r="F24" s="11" t="s">
        <v>29</v>
      </c>
      <c r="G24" s="11" t="s">
        <v>29</v>
      </c>
    </row>
    <row r="25" spans="2:7" s="17" customFormat="1" ht="15" customHeight="1" x14ac:dyDescent="0.2">
      <c r="B25" s="7" t="s">
        <v>145</v>
      </c>
      <c r="C25" s="7" t="s">
        <v>148</v>
      </c>
      <c r="D25" s="13">
        <v>0.6</v>
      </c>
      <c r="E25" s="10" t="s">
        <v>35</v>
      </c>
      <c r="F25" s="11" t="s">
        <v>29</v>
      </c>
      <c r="G25" s="11" t="s">
        <v>29</v>
      </c>
    </row>
    <row r="26" spans="2:7" s="17" customFormat="1" ht="15" customHeight="1" x14ac:dyDescent="0.2">
      <c r="B26" s="7" t="s">
        <v>90</v>
      </c>
      <c r="C26" s="7" t="s">
        <v>89</v>
      </c>
      <c r="D26" s="13">
        <v>2.5</v>
      </c>
      <c r="E26" s="10" t="s">
        <v>35</v>
      </c>
      <c r="F26" s="11" t="s">
        <v>29</v>
      </c>
      <c r="G26" s="11" t="s">
        <v>29</v>
      </c>
    </row>
    <row r="27" spans="2:7" s="17" customFormat="1" ht="15" customHeight="1" x14ac:dyDescent="0.2">
      <c r="B27" s="7" t="s">
        <v>130</v>
      </c>
      <c r="C27" s="7" t="s">
        <v>131</v>
      </c>
      <c r="D27" s="13">
        <v>0.47</v>
      </c>
      <c r="E27" s="10" t="s">
        <v>35</v>
      </c>
      <c r="F27" s="11" t="s">
        <v>29</v>
      </c>
      <c r="G27" s="11" t="s">
        <v>29</v>
      </c>
    </row>
    <row r="28" spans="2:7" s="17" customFormat="1" ht="15" customHeight="1" x14ac:dyDescent="0.2">
      <c r="B28" s="7" t="s">
        <v>205</v>
      </c>
      <c r="C28" s="7" t="s">
        <v>204</v>
      </c>
      <c r="D28" s="13">
        <v>6.4</v>
      </c>
      <c r="E28" s="10" t="s">
        <v>35</v>
      </c>
      <c r="F28" s="11" t="s">
        <v>29</v>
      </c>
      <c r="G28" s="11" t="s">
        <v>29</v>
      </c>
    </row>
    <row r="29" spans="2:7" s="17" customFormat="1" ht="15" customHeight="1" x14ac:dyDescent="0.2">
      <c r="B29" s="7" t="s">
        <v>128</v>
      </c>
      <c r="C29" s="7" t="s">
        <v>129</v>
      </c>
      <c r="D29" s="13">
        <v>4.55</v>
      </c>
      <c r="E29" s="10" t="s">
        <v>35</v>
      </c>
      <c r="F29" s="11" t="s">
        <v>29</v>
      </c>
      <c r="G29" s="11" t="s">
        <v>29</v>
      </c>
    </row>
    <row r="30" spans="2:7" s="17" customFormat="1" ht="15" customHeight="1" x14ac:dyDescent="0.2">
      <c r="B30" s="85" t="s">
        <v>25</v>
      </c>
      <c r="C30" s="86"/>
      <c r="D30" s="86"/>
      <c r="E30" s="86"/>
      <c r="F30" s="86"/>
      <c r="G30" s="87"/>
    </row>
    <row r="31" spans="2:7" s="17" customFormat="1" ht="15" customHeight="1" x14ac:dyDescent="0.2">
      <c r="B31" s="7" t="s">
        <v>193</v>
      </c>
      <c r="C31" s="7" t="s">
        <v>194</v>
      </c>
      <c r="D31" s="13">
        <v>16.309999999999999</v>
      </c>
      <c r="E31" s="10" t="s">
        <v>35</v>
      </c>
      <c r="F31" s="11" t="s">
        <v>29</v>
      </c>
      <c r="G31" s="11" t="s">
        <v>29</v>
      </c>
    </row>
    <row r="32" spans="2:7" s="17" customFormat="1" ht="15" customHeight="1" x14ac:dyDescent="0.2">
      <c r="B32" s="7" t="s">
        <v>141</v>
      </c>
      <c r="C32" s="7" t="s">
        <v>142</v>
      </c>
      <c r="D32" s="13">
        <v>1.75</v>
      </c>
      <c r="E32" s="10" t="s">
        <v>35</v>
      </c>
      <c r="F32" s="11" t="s">
        <v>29</v>
      </c>
      <c r="G32" s="11" t="s">
        <v>29</v>
      </c>
    </row>
    <row r="33" spans="2:8" s="17" customFormat="1" ht="15" customHeight="1" x14ac:dyDescent="0.2">
      <c r="B33" s="7" t="s">
        <v>165</v>
      </c>
      <c r="C33" s="7" t="s">
        <v>166</v>
      </c>
      <c r="D33" s="13">
        <v>14</v>
      </c>
      <c r="E33" s="10" t="s">
        <v>35</v>
      </c>
      <c r="F33" s="11" t="s">
        <v>29</v>
      </c>
      <c r="G33" s="11" t="s">
        <v>29</v>
      </c>
    </row>
    <row r="34" spans="2:8" s="17" customFormat="1" ht="15" customHeight="1" x14ac:dyDescent="0.2">
      <c r="B34" s="7" t="s">
        <v>198</v>
      </c>
      <c r="C34" s="7" t="s">
        <v>197</v>
      </c>
      <c r="D34" s="13">
        <v>10</v>
      </c>
      <c r="E34" s="10" t="s">
        <v>35</v>
      </c>
      <c r="F34" s="11" t="s">
        <v>29</v>
      </c>
      <c r="G34" s="11" t="s">
        <v>29</v>
      </c>
    </row>
    <row r="35" spans="2:8" s="17" customFormat="1" ht="15" customHeight="1" x14ac:dyDescent="0.2">
      <c r="B35" s="7" t="s">
        <v>223</v>
      </c>
      <c r="C35" s="7" t="s">
        <v>222</v>
      </c>
      <c r="D35" s="13">
        <v>8.0500000000000007</v>
      </c>
      <c r="E35" s="10" t="s">
        <v>35</v>
      </c>
      <c r="F35" s="11" t="s">
        <v>29</v>
      </c>
      <c r="G35" s="11" t="s">
        <v>29</v>
      </c>
    </row>
    <row r="36" spans="2:8" s="17" customFormat="1" ht="15" customHeight="1" x14ac:dyDescent="0.2">
      <c r="B36" s="85" t="s">
        <v>41</v>
      </c>
      <c r="C36" s="86"/>
      <c r="D36" s="86"/>
      <c r="E36" s="86"/>
      <c r="F36" s="86"/>
      <c r="G36" s="87"/>
    </row>
    <row r="37" spans="2:8" s="17" customFormat="1" ht="15" customHeight="1" x14ac:dyDescent="0.2">
      <c r="B37" s="7" t="s">
        <v>68</v>
      </c>
      <c r="C37" s="7" t="s">
        <v>69</v>
      </c>
      <c r="D37" s="13">
        <v>6.66</v>
      </c>
      <c r="E37" s="10" t="s">
        <v>35</v>
      </c>
      <c r="F37" s="11" t="s">
        <v>29</v>
      </c>
      <c r="G37" s="11" t="s">
        <v>29</v>
      </c>
    </row>
    <row r="38" spans="2:8" s="17" customFormat="1" ht="15" customHeight="1" x14ac:dyDescent="0.2">
      <c r="B38" s="7" t="s">
        <v>143</v>
      </c>
      <c r="C38" s="7" t="s">
        <v>144</v>
      </c>
      <c r="D38" s="13">
        <v>2.6</v>
      </c>
      <c r="E38" s="10" t="s">
        <v>35</v>
      </c>
      <c r="F38" s="11" t="s">
        <v>29</v>
      </c>
      <c r="G38" s="11" t="s">
        <v>29</v>
      </c>
    </row>
    <row r="39" spans="2:8" s="17" customFormat="1" ht="15" customHeight="1" x14ac:dyDescent="0.2">
      <c r="B39" s="7" t="s">
        <v>87</v>
      </c>
      <c r="C39" s="7" t="s">
        <v>88</v>
      </c>
      <c r="D39" s="13">
        <v>7.3</v>
      </c>
      <c r="E39" s="10" t="s">
        <v>35</v>
      </c>
      <c r="F39" s="11" t="s">
        <v>29</v>
      </c>
      <c r="G39" s="11" t="s">
        <v>29</v>
      </c>
    </row>
    <row r="40" spans="2:8" s="17" customFormat="1" ht="53.25" customHeight="1" x14ac:dyDescent="0.2">
      <c r="B40" s="7" t="s">
        <v>9</v>
      </c>
      <c r="C40" s="12" t="s">
        <v>10</v>
      </c>
      <c r="D40" s="1" t="s">
        <v>30</v>
      </c>
      <c r="E40" s="10" t="s">
        <v>31</v>
      </c>
      <c r="F40" s="1" t="s">
        <v>32</v>
      </c>
      <c r="G40" s="1" t="s">
        <v>33</v>
      </c>
      <c r="H40"/>
    </row>
    <row r="41" spans="2:8" s="17" customFormat="1" ht="15" customHeight="1" x14ac:dyDescent="0.2">
      <c r="B41" s="85" t="s">
        <v>50</v>
      </c>
      <c r="C41" s="86"/>
      <c r="D41" s="86"/>
      <c r="E41" s="86"/>
      <c r="F41" s="86"/>
      <c r="G41" s="87"/>
    </row>
    <row r="42" spans="2:8" s="17" customFormat="1" ht="15" customHeight="1" x14ac:dyDescent="0.2">
      <c r="B42" s="7" t="s">
        <v>238</v>
      </c>
      <c r="C42" s="7" t="s">
        <v>239</v>
      </c>
      <c r="D42" s="13">
        <v>0.7</v>
      </c>
      <c r="E42" s="10" t="s">
        <v>35</v>
      </c>
      <c r="F42" s="11" t="s">
        <v>29</v>
      </c>
      <c r="G42" s="11" t="s">
        <v>29</v>
      </c>
    </row>
    <row r="43" spans="2:8" s="17" customFormat="1" ht="16.5" customHeight="1" x14ac:dyDescent="0.2">
      <c r="B43" s="85" t="s">
        <v>48</v>
      </c>
      <c r="C43" s="86"/>
      <c r="D43" s="86"/>
      <c r="E43" s="86"/>
      <c r="F43" s="86"/>
      <c r="G43" s="87"/>
      <c r="H43"/>
    </row>
    <row r="44" spans="2:8" s="17" customFormat="1" ht="16.5" customHeight="1" x14ac:dyDescent="0.2">
      <c r="B44" s="7" t="s">
        <v>46</v>
      </c>
      <c r="C44" s="12" t="s">
        <v>47</v>
      </c>
      <c r="D44" s="13">
        <v>0.64</v>
      </c>
      <c r="E44" s="10" t="s">
        <v>35</v>
      </c>
      <c r="F44" s="31" t="s">
        <v>29</v>
      </c>
      <c r="G44" s="11" t="s">
        <v>29</v>
      </c>
      <c r="H44"/>
    </row>
    <row r="45" spans="2:8" s="17" customFormat="1" ht="15" customHeight="1" x14ac:dyDescent="0.2">
      <c r="B45" s="85" t="s">
        <v>28</v>
      </c>
      <c r="C45" s="86"/>
      <c r="D45" s="86"/>
      <c r="E45" s="86"/>
      <c r="F45" s="86"/>
      <c r="G45" s="87"/>
      <c r="H45"/>
    </row>
    <row r="46" spans="2:8" s="17" customFormat="1" ht="13.5" customHeight="1" x14ac:dyDescent="0.2">
      <c r="B46" s="7" t="s">
        <v>151</v>
      </c>
      <c r="C46" s="12" t="s">
        <v>152</v>
      </c>
      <c r="D46" s="13">
        <v>1</v>
      </c>
      <c r="E46" s="10" t="s">
        <v>35</v>
      </c>
      <c r="F46" s="31" t="s">
        <v>29</v>
      </c>
      <c r="G46" s="11" t="s">
        <v>29</v>
      </c>
    </row>
    <row r="47" spans="2:8" s="17" customFormat="1" ht="13.5" customHeight="1" x14ac:dyDescent="0.2">
      <c r="B47" s="7" t="s">
        <v>64</v>
      </c>
      <c r="C47" s="7" t="s">
        <v>65</v>
      </c>
      <c r="D47" s="13">
        <v>1.4</v>
      </c>
      <c r="E47" s="10" t="s">
        <v>35</v>
      </c>
      <c r="F47" s="31" t="s">
        <v>29</v>
      </c>
      <c r="G47" s="11" t="s">
        <v>29</v>
      </c>
    </row>
    <row r="48" spans="2:8" s="17" customFormat="1" ht="13.5" customHeight="1" x14ac:dyDescent="0.2">
      <c r="B48" s="7" t="s">
        <v>216</v>
      </c>
      <c r="C48" s="7" t="s">
        <v>217</v>
      </c>
      <c r="D48" s="13">
        <v>0.2</v>
      </c>
      <c r="E48" s="10" t="s">
        <v>35</v>
      </c>
      <c r="F48" s="31" t="s">
        <v>29</v>
      </c>
      <c r="G48" s="11" t="s">
        <v>29</v>
      </c>
    </row>
    <row r="49" spans="2:8" s="17" customFormat="1" ht="13.5" customHeight="1" x14ac:dyDescent="0.2">
      <c r="B49" s="7" t="s">
        <v>195</v>
      </c>
      <c r="C49" s="7" t="s">
        <v>196</v>
      </c>
      <c r="D49" s="13">
        <v>0.72</v>
      </c>
      <c r="E49" s="10" t="s">
        <v>35</v>
      </c>
      <c r="F49" s="31" t="s">
        <v>29</v>
      </c>
      <c r="G49" s="11" t="s">
        <v>29</v>
      </c>
    </row>
    <row r="50" spans="2:8" s="17" customFormat="1" ht="15" customHeight="1" x14ac:dyDescent="0.2">
      <c r="B50" s="85" t="s">
        <v>104</v>
      </c>
      <c r="C50" s="86"/>
      <c r="D50" s="86"/>
      <c r="E50" s="86"/>
      <c r="F50" s="86"/>
      <c r="G50" s="87"/>
      <c r="H50"/>
    </row>
    <row r="51" spans="2:8" s="17" customFormat="1" ht="15" customHeight="1" x14ac:dyDescent="0.2">
      <c r="B51" s="7" t="s">
        <v>121</v>
      </c>
      <c r="C51" s="12" t="s">
        <v>122</v>
      </c>
      <c r="D51" s="13">
        <v>1</v>
      </c>
      <c r="E51" s="10" t="s">
        <v>35</v>
      </c>
      <c r="F51" s="31" t="s">
        <v>29</v>
      </c>
      <c r="G51" s="11" t="s">
        <v>29</v>
      </c>
    </row>
    <row r="52" spans="2:8" s="17" customFormat="1" ht="15" customHeight="1" x14ac:dyDescent="0.2">
      <c r="B52" s="7" t="s">
        <v>59</v>
      </c>
      <c r="C52" s="12" t="s">
        <v>60</v>
      </c>
      <c r="D52" s="13" t="s">
        <v>29</v>
      </c>
      <c r="E52" s="10" t="s">
        <v>35</v>
      </c>
      <c r="F52" s="31" t="s">
        <v>29</v>
      </c>
      <c r="G52" s="11" t="s">
        <v>29</v>
      </c>
      <c r="H52"/>
    </row>
    <row r="53" spans="2:8" s="17" customFormat="1" ht="15" customHeight="1" x14ac:dyDescent="0.2">
      <c r="B53" s="7" t="s">
        <v>134</v>
      </c>
      <c r="C53" s="7" t="s">
        <v>135</v>
      </c>
      <c r="D53" s="13" t="s">
        <v>29</v>
      </c>
      <c r="E53" s="10" t="s">
        <v>35</v>
      </c>
      <c r="F53" s="31" t="s">
        <v>29</v>
      </c>
      <c r="G53" s="11" t="s">
        <v>29</v>
      </c>
    </row>
    <row r="54" spans="2:8" s="17" customFormat="1" ht="15" customHeight="1" x14ac:dyDescent="0.2">
      <c r="B54" s="7" t="s">
        <v>137</v>
      </c>
      <c r="C54" s="7" t="s">
        <v>138</v>
      </c>
      <c r="D54" s="13" t="s">
        <v>29</v>
      </c>
      <c r="E54" s="10" t="s">
        <v>35</v>
      </c>
      <c r="F54" s="31" t="s">
        <v>29</v>
      </c>
      <c r="G54" s="11" t="s">
        <v>29</v>
      </c>
    </row>
    <row r="55" spans="2:8" s="17" customFormat="1" ht="15" customHeight="1" x14ac:dyDescent="0.2">
      <c r="B55" s="7" t="s">
        <v>175</v>
      </c>
      <c r="C55" s="7" t="s">
        <v>176</v>
      </c>
      <c r="D55" s="13" t="s">
        <v>29</v>
      </c>
      <c r="E55" s="10" t="s">
        <v>35</v>
      </c>
      <c r="F55" s="31" t="s">
        <v>29</v>
      </c>
      <c r="G55" s="11" t="s">
        <v>29</v>
      </c>
    </row>
    <row r="56" spans="2:8" s="17" customFormat="1" ht="15" customHeight="1" x14ac:dyDescent="0.2">
      <c r="B56" s="7" t="s">
        <v>54</v>
      </c>
      <c r="C56" s="7" t="s">
        <v>53</v>
      </c>
      <c r="D56" s="13">
        <v>2.5499999999999998</v>
      </c>
      <c r="E56" s="10" t="s">
        <v>35</v>
      </c>
      <c r="F56" s="31" t="s">
        <v>29</v>
      </c>
      <c r="G56" s="11" t="s">
        <v>29</v>
      </c>
    </row>
    <row r="57" spans="2:8" s="17" customFormat="1" ht="15" customHeight="1" x14ac:dyDescent="0.2">
      <c r="B57" s="7" t="s">
        <v>208</v>
      </c>
      <c r="C57" s="7" t="s">
        <v>209</v>
      </c>
      <c r="D57" s="13" t="s">
        <v>29</v>
      </c>
      <c r="E57" s="10" t="s">
        <v>35</v>
      </c>
      <c r="F57" s="31" t="s">
        <v>29</v>
      </c>
      <c r="G57" s="11" t="s">
        <v>29</v>
      </c>
    </row>
    <row r="58" spans="2:8" s="17" customFormat="1" ht="15" customHeight="1" x14ac:dyDescent="0.2">
      <c r="B58" s="7" t="s">
        <v>210</v>
      </c>
      <c r="C58" s="7" t="s">
        <v>211</v>
      </c>
      <c r="D58" s="13" t="s">
        <v>29</v>
      </c>
      <c r="E58" s="10" t="s">
        <v>35</v>
      </c>
      <c r="F58" s="31" t="s">
        <v>29</v>
      </c>
      <c r="G58" s="11" t="s">
        <v>29</v>
      </c>
    </row>
    <row r="59" spans="2:8" s="17" customFormat="1" ht="15" customHeight="1" x14ac:dyDescent="0.2">
      <c r="B59" s="7" t="s">
        <v>224</v>
      </c>
      <c r="C59" s="7" t="s">
        <v>225</v>
      </c>
      <c r="D59" s="13" t="s">
        <v>29</v>
      </c>
      <c r="E59" s="10" t="s">
        <v>35</v>
      </c>
      <c r="F59" s="31" t="s">
        <v>29</v>
      </c>
      <c r="G59" s="11" t="s">
        <v>29</v>
      </c>
    </row>
    <row r="60" spans="2:8" s="17" customFormat="1" ht="15" customHeight="1" x14ac:dyDescent="0.2">
      <c r="B60" s="7" t="s">
        <v>226</v>
      </c>
      <c r="C60" s="7" t="s">
        <v>186</v>
      </c>
      <c r="D60" s="13">
        <v>1</v>
      </c>
      <c r="E60" s="10" t="s">
        <v>35</v>
      </c>
      <c r="F60" s="31" t="s">
        <v>29</v>
      </c>
      <c r="G60" s="11" t="s">
        <v>29</v>
      </c>
    </row>
    <row r="61" spans="2:8" s="17" customFormat="1" ht="15" customHeight="1" x14ac:dyDescent="0.2">
      <c r="B61" s="85" t="s">
        <v>21</v>
      </c>
      <c r="C61" s="86"/>
      <c r="D61" s="86"/>
      <c r="E61" s="86"/>
      <c r="F61" s="86"/>
      <c r="G61" s="44"/>
    </row>
    <row r="62" spans="2:8" s="17" customFormat="1" ht="15" customHeight="1" x14ac:dyDescent="0.2">
      <c r="B62" s="7" t="s">
        <v>132</v>
      </c>
      <c r="C62" s="7" t="s">
        <v>133</v>
      </c>
      <c r="D62" s="13">
        <v>0.45</v>
      </c>
      <c r="E62" s="10" t="s">
        <v>35</v>
      </c>
      <c r="F62" s="31" t="s">
        <v>29</v>
      </c>
      <c r="G62" s="10" t="s">
        <v>29</v>
      </c>
    </row>
    <row r="63" spans="2:8" ht="15" x14ac:dyDescent="0.2">
      <c r="B63" s="85" t="s">
        <v>23</v>
      </c>
      <c r="C63" s="86"/>
      <c r="D63" s="86"/>
      <c r="E63" s="86"/>
      <c r="F63" s="86"/>
      <c r="G63" s="87"/>
    </row>
    <row r="64" spans="2:8" s="17" customFormat="1" ht="15" x14ac:dyDescent="0.2">
      <c r="B64" s="7" t="s">
        <v>57</v>
      </c>
      <c r="C64" s="7" t="s">
        <v>58</v>
      </c>
      <c r="D64" s="13">
        <v>77</v>
      </c>
      <c r="E64" s="10" t="s">
        <v>35</v>
      </c>
      <c r="F64" s="31" t="s">
        <v>29</v>
      </c>
      <c r="G64" s="11" t="s">
        <v>29</v>
      </c>
    </row>
    <row r="71" spans="2:7" x14ac:dyDescent="0.2">
      <c r="B71" s="17"/>
      <c r="C71" s="17"/>
      <c r="D71" s="17"/>
      <c r="E71" s="17"/>
      <c r="F71" s="17"/>
      <c r="G71" s="17"/>
    </row>
    <row r="72" spans="2:7" x14ac:dyDescent="0.2">
      <c r="B72" s="17"/>
      <c r="C72" s="17"/>
      <c r="D72" s="17"/>
      <c r="E72" s="17"/>
      <c r="F72" s="17"/>
      <c r="G72" s="17"/>
    </row>
    <row r="73" spans="2:7" x14ac:dyDescent="0.2">
      <c r="B73" s="17"/>
      <c r="C73" s="17"/>
      <c r="D73" s="17"/>
      <c r="E73" s="17"/>
      <c r="F73" s="17"/>
      <c r="G73" s="17"/>
    </row>
  </sheetData>
  <mergeCells count="15">
    <mergeCell ref="B63:G63"/>
    <mergeCell ref="B45:G45"/>
    <mergeCell ref="B50:G50"/>
    <mergeCell ref="B43:G43"/>
    <mergeCell ref="B1:G1"/>
    <mergeCell ref="B3:G3"/>
    <mergeCell ref="B22:G22"/>
    <mergeCell ref="B61:F61"/>
    <mergeCell ref="B17:G17"/>
    <mergeCell ref="B13:G13"/>
    <mergeCell ref="B41:G41"/>
    <mergeCell ref="B20:G20"/>
    <mergeCell ref="B30:G30"/>
    <mergeCell ref="B11:G11"/>
    <mergeCell ref="B36:G36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sqref="A1:L1"/>
    </sheetView>
  </sheetViews>
  <sheetFormatPr defaultRowHeight="14.25" x14ac:dyDescent="0.2"/>
  <cols>
    <col min="1" max="1" width="37.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8" ht="24" customHeight="1" x14ac:dyDescent="0.25">
      <c r="A1" s="92" t="s">
        <v>253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8" ht="41.25" customHeight="1" x14ac:dyDescent="0.2">
      <c r="A2" s="6" t="s">
        <v>91</v>
      </c>
      <c r="B2" s="89" t="s">
        <v>183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8" ht="28.5" customHeight="1" x14ac:dyDescent="0.2">
      <c r="A3" s="6" t="s">
        <v>92</v>
      </c>
      <c r="B3" s="89" t="s">
        <v>185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8" ht="24.75" customHeight="1" x14ac:dyDescent="0.2">
      <c r="A4" s="6" t="s">
        <v>93</v>
      </c>
      <c r="B4" s="89" t="s">
        <v>181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1:18" ht="36" customHeight="1" x14ac:dyDescent="0.2">
      <c r="A5" s="6" t="s">
        <v>94</v>
      </c>
      <c r="B5" s="89" t="s">
        <v>178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  <c r="N5" s="36"/>
      <c r="O5" s="36"/>
      <c r="P5" s="36"/>
      <c r="Q5" s="36"/>
      <c r="R5" s="36"/>
    </row>
    <row r="6" spans="1:18" ht="26.25" customHeight="1" x14ac:dyDescent="0.2">
      <c r="A6" s="6" t="s">
        <v>191</v>
      </c>
      <c r="B6" s="89" t="s">
        <v>180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  <c r="N6" s="37"/>
      <c r="O6" s="37"/>
      <c r="P6" s="37"/>
    </row>
    <row r="7" spans="1:18" ht="27.75" customHeight="1" x14ac:dyDescent="0.2">
      <c r="A7" s="6" t="s">
        <v>95</v>
      </c>
      <c r="B7" s="89" t="s">
        <v>179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1:18" ht="28.5" customHeight="1" x14ac:dyDescent="0.2">
      <c r="A8" s="6" t="s">
        <v>96</v>
      </c>
      <c r="B8" s="89" t="s">
        <v>177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8" ht="26.25" customHeight="1" x14ac:dyDescent="0.2">
      <c r="A9" s="6" t="s">
        <v>190</v>
      </c>
      <c r="B9" s="89" t="s">
        <v>184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8" ht="23.25" customHeight="1" x14ac:dyDescent="0.2">
      <c r="A10" s="6" t="s">
        <v>97</v>
      </c>
      <c r="B10" s="89" t="s">
        <v>98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1"/>
    </row>
    <row r="11" spans="1:18" ht="24" customHeight="1" x14ac:dyDescent="0.2">
      <c r="A11" s="6" t="s">
        <v>123</v>
      </c>
      <c r="B11" s="89" t="s">
        <v>99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</row>
    <row r="12" spans="1:18" ht="21.75" customHeight="1" x14ac:dyDescent="0.2">
      <c r="A12" s="6" t="s">
        <v>189</v>
      </c>
      <c r="B12" s="89" t="s">
        <v>182</v>
      </c>
      <c r="C12" s="90"/>
      <c r="D12" s="90"/>
      <c r="E12" s="90"/>
      <c r="F12" s="90"/>
      <c r="G12" s="90"/>
      <c r="H12" s="90"/>
      <c r="I12" s="90"/>
      <c r="J12" s="90"/>
      <c r="K12" s="46"/>
      <c r="L12" s="46"/>
      <c r="M12" s="46"/>
    </row>
    <row r="13" spans="1:18" ht="21.75" customHeight="1" x14ac:dyDescent="0.2">
      <c r="A13" s="6" t="s">
        <v>188</v>
      </c>
      <c r="B13" s="89" t="s">
        <v>162</v>
      </c>
      <c r="C13" s="90"/>
      <c r="D13" s="90"/>
      <c r="E13" s="90"/>
      <c r="F13" s="90"/>
      <c r="G13" s="90"/>
      <c r="H13" s="90"/>
      <c r="I13" s="90"/>
      <c r="J13" s="90"/>
      <c r="K13" s="46"/>
      <c r="L13" s="46"/>
      <c r="M13" s="46"/>
    </row>
    <row r="14" spans="1:18" ht="29.25" customHeight="1" x14ac:dyDescent="0.2">
      <c r="A14" s="6" t="s">
        <v>187</v>
      </c>
      <c r="B14" s="89" t="s">
        <v>192</v>
      </c>
      <c r="C14" s="90"/>
      <c r="D14" s="90"/>
      <c r="E14" s="90"/>
      <c r="F14" s="90"/>
      <c r="G14" s="90"/>
      <c r="H14" s="90"/>
      <c r="I14" s="90"/>
      <c r="J14" s="90"/>
      <c r="K14" s="46"/>
      <c r="L14" s="46"/>
      <c r="M14" s="46"/>
    </row>
  </sheetData>
  <mergeCells count="14">
    <mergeCell ref="B12:J12"/>
    <mergeCell ref="B14:J14"/>
    <mergeCell ref="B13:J13"/>
    <mergeCell ref="B11:M11"/>
    <mergeCell ref="A1:L1"/>
    <mergeCell ref="B9:M9"/>
    <mergeCell ref="B10:M10"/>
    <mergeCell ref="B8:M8"/>
    <mergeCell ref="B2:M2"/>
    <mergeCell ref="B3:M3"/>
    <mergeCell ref="B5:M5"/>
    <mergeCell ref="B6:M6"/>
    <mergeCell ref="B4:M4"/>
    <mergeCell ref="B7:M7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workbookViewId="0">
      <selection activeCell="B1" sqref="B1:K1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8" t="s">
        <v>254</v>
      </c>
      <c r="C1" s="98"/>
      <c r="D1" s="98"/>
      <c r="E1" s="98"/>
      <c r="F1" s="98"/>
      <c r="G1" s="98"/>
      <c r="H1" s="98"/>
      <c r="I1" s="98"/>
      <c r="J1" s="98"/>
      <c r="K1" s="98"/>
      <c r="N1" s="17"/>
      <c r="O1" s="17"/>
      <c r="P1" s="17"/>
    </row>
    <row r="2" spans="2:16" s="17" customFormat="1" ht="24.75" customHeight="1" x14ac:dyDescent="0.2">
      <c r="B2" s="99" t="s">
        <v>118</v>
      </c>
      <c r="C2" s="100"/>
      <c r="D2" s="100"/>
      <c r="E2" s="100"/>
      <c r="F2" s="100"/>
      <c r="G2" s="100"/>
      <c r="H2" s="100"/>
      <c r="I2" s="100"/>
      <c r="J2" s="100"/>
      <c r="K2" s="101"/>
    </row>
    <row r="3" spans="2:16" s="17" customFormat="1" ht="39" customHeight="1" x14ac:dyDescent="0.2">
      <c r="B3" s="52" t="s">
        <v>257</v>
      </c>
      <c r="C3" s="102" t="s">
        <v>258</v>
      </c>
      <c r="D3" s="102"/>
      <c r="E3" s="102"/>
      <c r="F3" s="102"/>
      <c r="G3" s="102"/>
      <c r="H3" s="102"/>
      <c r="I3" s="102"/>
      <c r="J3" s="102"/>
      <c r="K3" s="102"/>
    </row>
    <row r="4" spans="2:16" s="17" customFormat="1" ht="41.25" customHeight="1" x14ac:dyDescent="0.2">
      <c r="B4" s="52" t="s">
        <v>259</v>
      </c>
      <c r="C4" s="102" t="s">
        <v>261</v>
      </c>
      <c r="D4" s="102"/>
      <c r="E4" s="102"/>
      <c r="F4" s="102"/>
      <c r="G4" s="102"/>
      <c r="H4" s="102"/>
      <c r="I4" s="102"/>
      <c r="J4" s="102"/>
      <c r="K4" s="102"/>
    </row>
    <row r="5" spans="2:16" s="17" customFormat="1" ht="21.75" customHeight="1" x14ac:dyDescent="0.2">
      <c r="B5" s="97" t="s">
        <v>154</v>
      </c>
      <c r="C5" s="97"/>
      <c r="D5" s="97"/>
      <c r="E5" s="97"/>
      <c r="F5" s="97"/>
      <c r="G5" s="97"/>
      <c r="H5" s="97"/>
      <c r="I5" s="97"/>
      <c r="J5" s="97"/>
      <c r="K5" s="97"/>
    </row>
    <row r="6" spans="2:16" s="17" customFormat="1" ht="44.25" customHeight="1" x14ac:dyDescent="0.2">
      <c r="B6" s="50" t="s">
        <v>246</v>
      </c>
      <c r="C6" s="102" t="s">
        <v>260</v>
      </c>
      <c r="D6" s="102"/>
      <c r="E6" s="102"/>
      <c r="F6" s="102"/>
      <c r="G6" s="102"/>
      <c r="H6" s="102"/>
      <c r="I6" s="102"/>
      <c r="J6" s="102"/>
      <c r="K6" s="102"/>
    </row>
    <row r="7" spans="2:16" s="17" customFormat="1" ht="44.25" customHeight="1" x14ac:dyDescent="0.2">
      <c r="B7" s="49" t="s">
        <v>218</v>
      </c>
      <c r="C7" s="102" t="s">
        <v>219</v>
      </c>
      <c r="D7" s="102"/>
      <c r="E7" s="102"/>
      <c r="F7" s="102"/>
      <c r="G7" s="102"/>
      <c r="H7" s="102"/>
      <c r="I7" s="102"/>
      <c r="J7" s="102"/>
      <c r="K7" s="102"/>
    </row>
    <row r="8" spans="2:16" s="17" customFormat="1" ht="51" customHeight="1" x14ac:dyDescent="0.2">
      <c r="B8" s="47" t="s">
        <v>106</v>
      </c>
      <c r="C8" s="102" t="s">
        <v>201</v>
      </c>
      <c r="D8" s="102"/>
      <c r="E8" s="102"/>
      <c r="F8" s="102"/>
      <c r="G8" s="102"/>
      <c r="H8" s="102"/>
      <c r="I8" s="102"/>
      <c r="J8" s="102"/>
      <c r="K8" s="102"/>
    </row>
    <row r="9" spans="2:16" s="17" customFormat="1" ht="26.25" customHeight="1" x14ac:dyDescent="0.2">
      <c r="B9" s="97" t="s">
        <v>55</v>
      </c>
      <c r="C9" s="97"/>
      <c r="D9" s="97"/>
      <c r="E9" s="97"/>
      <c r="F9" s="97"/>
      <c r="G9" s="97"/>
      <c r="H9" s="97"/>
      <c r="I9" s="97"/>
      <c r="J9" s="97"/>
      <c r="K9" s="97"/>
    </row>
    <row r="10" spans="2:16" ht="52.5" customHeight="1" x14ac:dyDescent="0.2">
      <c r="B10" s="18" t="s">
        <v>106</v>
      </c>
      <c r="C10" s="94" t="s">
        <v>52</v>
      </c>
      <c r="D10" s="95"/>
      <c r="E10" s="95"/>
      <c r="F10" s="95"/>
      <c r="G10" s="95"/>
      <c r="H10" s="95"/>
      <c r="I10" s="95"/>
      <c r="J10" s="95"/>
      <c r="K10" s="96"/>
      <c r="L10" s="17"/>
      <c r="M10" s="17"/>
      <c r="N10" s="17"/>
      <c r="O10" s="17"/>
      <c r="P10" s="17"/>
    </row>
    <row r="11" spans="2:16" s="17" customFormat="1" ht="29.25" customHeight="1" x14ac:dyDescent="0.2">
      <c r="B11" s="18" t="s">
        <v>105</v>
      </c>
      <c r="C11" s="93" t="s">
        <v>81</v>
      </c>
      <c r="D11" s="93"/>
      <c r="E11" s="93"/>
      <c r="F11" s="93"/>
      <c r="G11" s="93"/>
      <c r="H11" s="93"/>
      <c r="I11" s="93"/>
      <c r="J11" s="93"/>
      <c r="K11" s="93"/>
    </row>
    <row r="12" spans="2:16" s="17" customFormat="1" ht="32.25" customHeight="1" x14ac:dyDescent="0.2">
      <c r="B12" s="26" t="s">
        <v>115</v>
      </c>
      <c r="C12" s="93" t="s">
        <v>116</v>
      </c>
      <c r="D12" s="93"/>
      <c r="E12" s="93"/>
      <c r="F12" s="93"/>
      <c r="G12" s="93"/>
      <c r="H12" s="93"/>
      <c r="I12" s="93"/>
      <c r="J12" s="93"/>
      <c r="K12" s="93"/>
    </row>
  </sheetData>
  <mergeCells count="12">
    <mergeCell ref="C12:K12"/>
    <mergeCell ref="C10:K10"/>
    <mergeCell ref="B9:K9"/>
    <mergeCell ref="B1:K1"/>
    <mergeCell ref="B5:K5"/>
    <mergeCell ref="B2:K2"/>
    <mergeCell ref="C11:K11"/>
    <mergeCell ref="C8:K8"/>
    <mergeCell ref="C7:K7"/>
    <mergeCell ref="C6:K6"/>
    <mergeCell ref="C3:K3"/>
    <mergeCell ref="C4:K4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Zena</cp:lastModifiedBy>
  <cp:lastPrinted>2015-08-20T11:08:10Z</cp:lastPrinted>
  <dcterms:created xsi:type="dcterms:W3CDTF">2010-10-06T05:28:12Z</dcterms:created>
  <dcterms:modified xsi:type="dcterms:W3CDTF">2016-05-10T10:54:27Z</dcterms:modified>
</cp:coreProperties>
</file>